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S:\Central Read\Employment Center\Web page information\"/>
    </mc:Choice>
  </mc:AlternateContent>
  <xr:revisionPtr revIDLastSave="0" documentId="13_ncr:1_{3FE63B38-0031-49E7-85E6-BCD2D9D2317C}" xr6:coauthVersionLast="47" xr6:coauthVersionMax="47" xr10:uidLastSave="{00000000-0000-0000-0000-000000000000}"/>
  <bookViews>
    <workbookView xWindow="28680" yWindow="-60" windowWidth="29040" windowHeight="15840" xr2:uid="{00000000-000D-0000-FFFF-FFFF00000000}"/>
  </bookViews>
  <sheets>
    <sheet name="Proposed Lecturer Rates 2023-24" sheetId="1" r:id="rId1"/>
    <sheet name="Dept. Criteria" sheetId="2" r:id="rId2"/>
  </sheets>
  <definedNames>
    <definedName name="_xlnm.Print_Area" localSheetId="0">'Proposed Lecturer Rates 2023-24'!$A$1:$N$28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1" l="1"/>
  <c r="M25" i="1"/>
  <c r="M24" i="1"/>
  <c r="M23" i="1"/>
  <c r="M22" i="1"/>
  <c r="M21" i="1"/>
  <c r="M20" i="1"/>
  <c r="M19" i="1"/>
  <c r="M18" i="1"/>
  <c r="M17" i="1"/>
  <c r="M16" i="1"/>
  <c r="M15" i="1"/>
  <c r="M14" i="1"/>
  <c r="M13" i="1"/>
  <c r="M12" i="1"/>
  <c r="M11" i="1"/>
  <c r="M10" i="1"/>
  <c r="M9" i="1"/>
  <c r="M8" i="1"/>
  <c r="M7" i="1"/>
  <c r="C7" i="1"/>
  <c r="B26" i="1" l="1"/>
  <c r="B19" i="1"/>
  <c r="B18" i="1"/>
  <c r="B17" i="1"/>
  <c r="B16" i="1"/>
  <c r="C26" i="1" l="1"/>
  <c r="C19" i="1"/>
  <c r="C18" i="1"/>
  <c r="C17" i="1"/>
  <c r="C16" i="1"/>
  <c r="B8" i="1"/>
  <c r="B20" i="1"/>
  <c r="B9" i="1"/>
  <c r="B21" i="1"/>
  <c r="B10" i="1"/>
  <c r="B22" i="1"/>
  <c r="B12" i="1"/>
  <c r="B23" i="1"/>
  <c r="L26" i="1"/>
  <c r="B13" i="1"/>
  <c r="B24" i="1"/>
  <c r="B14" i="1"/>
  <c r="B25" i="1"/>
  <c r="B11" i="1"/>
  <c r="B15" i="1"/>
  <c r="L16" i="1"/>
  <c r="L7" i="1"/>
  <c r="K19" i="1"/>
  <c r="K7" i="1"/>
  <c r="J19" i="1"/>
  <c r="J7" i="1"/>
  <c r="I16" i="1"/>
  <c r="I7" i="1"/>
  <c r="H18" i="1"/>
  <c r="H19" i="1"/>
  <c r="H7" i="1"/>
  <c r="G18" i="1"/>
  <c r="G19" i="1"/>
  <c r="G7" i="1"/>
  <c r="F18" i="1"/>
  <c r="F19" i="1"/>
  <c r="F7" i="1"/>
  <c r="E7" i="1"/>
  <c r="H16" i="1"/>
  <c r="L17" i="1"/>
  <c r="J18" i="1"/>
  <c r="L19" i="1"/>
  <c r="J25" i="1" l="1"/>
  <c r="C25" i="1"/>
  <c r="K24" i="1"/>
  <c r="C24" i="1"/>
  <c r="I23" i="1"/>
  <c r="C23" i="1"/>
  <c r="H22" i="1"/>
  <c r="C22" i="1"/>
  <c r="H21" i="1"/>
  <c r="C21" i="1"/>
  <c r="H20" i="1"/>
  <c r="C20" i="1"/>
  <c r="J15" i="1"/>
  <c r="C15" i="1"/>
  <c r="K14" i="1"/>
  <c r="C14" i="1"/>
  <c r="L13" i="1"/>
  <c r="C13" i="1"/>
  <c r="K12" i="1"/>
  <c r="C12" i="1"/>
  <c r="J11" i="1"/>
  <c r="C11" i="1"/>
  <c r="K10" i="1"/>
  <c r="C10" i="1"/>
  <c r="I9" i="1"/>
  <c r="C9" i="1"/>
  <c r="K8" i="1"/>
  <c r="C8" i="1"/>
  <c r="I8" i="1"/>
  <c r="E8" i="1"/>
  <c r="G8" i="1"/>
  <c r="L8" i="1"/>
  <c r="F22" i="1"/>
  <c r="L22" i="1"/>
  <c r="J21" i="1"/>
  <c r="F8" i="1"/>
  <c r="E26" i="1"/>
  <c r="I26" i="1"/>
  <c r="H26" i="1"/>
  <c r="J26" i="1"/>
  <c r="G26" i="1"/>
  <c r="K26" i="1"/>
  <c r="F26" i="1"/>
  <c r="F25" i="1"/>
  <c r="I25" i="1"/>
  <c r="L25" i="1"/>
  <c r="E25" i="1"/>
  <c r="G25" i="1"/>
  <c r="H25" i="1"/>
  <c r="K25" i="1"/>
  <c r="H24" i="1"/>
  <c r="J24" i="1"/>
  <c r="F24" i="1"/>
  <c r="L24" i="1"/>
  <c r="E24" i="1"/>
  <c r="I24" i="1"/>
  <c r="G24" i="1"/>
  <c r="K23" i="1"/>
  <c r="G22" i="1"/>
  <c r="F21" i="1"/>
  <c r="L20" i="1"/>
  <c r="F20" i="1"/>
  <c r="E19" i="1"/>
  <c r="I19" i="1"/>
  <c r="E18" i="1"/>
  <c r="K18" i="1"/>
  <c r="L18" i="1"/>
  <c r="I18" i="1"/>
  <c r="E17" i="1"/>
  <c r="F17" i="1"/>
  <c r="G17" i="1"/>
  <c r="H17" i="1"/>
  <c r="I17" i="1"/>
  <c r="J17" i="1"/>
  <c r="K17" i="1"/>
  <c r="F16" i="1"/>
  <c r="J16" i="1"/>
  <c r="G16" i="1"/>
  <c r="K16" i="1"/>
  <c r="E16" i="1"/>
  <c r="E15" i="1"/>
  <c r="G15" i="1"/>
  <c r="H14" i="1"/>
  <c r="I14" i="1"/>
  <c r="J14" i="1"/>
  <c r="E14" i="1"/>
  <c r="J13" i="1"/>
  <c r="E12" i="1"/>
  <c r="H12" i="1"/>
  <c r="J12" i="1"/>
  <c r="G12" i="1"/>
  <c r="F12" i="1"/>
  <c r="L12" i="1"/>
  <c r="J20" i="1" l="1"/>
  <c r="L21" i="1"/>
  <c r="E21" i="1"/>
  <c r="H11" i="1"/>
  <c r="I21" i="1"/>
  <c r="I11" i="1"/>
  <c r="G21" i="1"/>
  <c r="K21" i="1"/>
  <c r="E20" i="1"/>
  <c r="K22" i="1"/>
  <c r="E11" i="1"/>
  <c r="K11" i="1"/>
  <c r="I12" i="1"/>
  <c r="F11" i="1"/>
  <c r="K20" i="1"/>
  <c r="J22" i="1"/>
  <c r="G20" i="1"/>
  <c r="I20" i="1"/>
  <c r="I22" i="1"/>
  <c r="H8" i="1"/>
  <c r="E23" i="1"/>
  <c r="L23" i="1"/>
  <c r="G23" i="1"/>
  <c r="H23" i="1"/>
  <c r="F23" i="1"/>
  <c r="J23" i="1"/>
  <c r="E22" i="1"/>
  <c r="H15" i="1"/>
  <c r="F15" i="1"/>
  <c r="K15" i="1"/>
  <c r="I15" i="1"/>
  <c r="L15" i="1"/>
  <c r="G14" i="1"/>
  <c r="L14" i="1"/>
  <c r="F14" i="1"/>
  <c r="G13" i="1"/>
  <c r="I13" i="1"/>
  <c r="K13" i="1"/>
  <c r="H13" i="1"/>
  <c r="F13" i="1"/>
  <c r="E13" i="1"/>
  <c r="L11" i="1"/>
  <c r="G11" i="1"/>
  <c r="F10" i="1"/>
  <c r="L10" i="1"/>
  <c r="I10" i="1"/>
  <c r="H10" i="1"/>
  <c r="J10" i="1"/>
  <c r="G10" i="1"/>
  <c r="E10" i="1"/>
  <c r="J9" i="1"/>
  <c r="K9" i="1"/>
  <c r="G9" i="1"/>
  <c r="E9" i="1"/>
  <c r="H9" i="1"/>
  <c r="F9" i="1"/>
  <c r="L9" i="1"/>
  <c r="J8" i="1"/>
  <c r="M6" i="1"/>
  <c r="L6" i="1" s="1"/>
  <c r="M5" i="1"/>
  <c r="L5" i="1" s="1"/>
  <c r="E6" i="1" l="1"/>
  <c r="I5" i="1"/>
  <c r="E5" i="1"/>
  <c r="G6" i="1"/>
  <c r="I6" i="1"/>
  <c r="K6" i="1"/>
  <c r="G5" i="1"/>
  <c r="K5" i="1"/>
  <c r="F5" i="1"/>
  <c r="H5" i="1"/>
  <c r="J5" i="1"/>
  <c r="F6" i="1"/>
  <c r="H6" i="1"/>
  <c r="J6" i="1"/>
</calcChain>
</file>

<file path=xl/sharedStrings.xml><?xml version="1.0" encoding="utf-8"?>
<sst xmlns="http://schemas.openxmlformats.org/spreadsheetml/2006/main" count="113" uniqueCount="88">
  <si>
    <t>Levels</t>
  </si>
  <si>
    <t>Level 1A</t>
  </si>
  <si>
    <t>Level 1B</t>
  </si>
  <si>
    <t>Level 1</t>
  </si>
  <si>
    <t>Level 2</t>
  </si>
  <si>
    <t>Level 3</t>
  </si>
  <si>
    <t>Level 4</t>
  </si>
  <si>
    <t>Level 5</t>
  </si>
  <si>
    <t>Level 6</t>
  </si>
  <si>
    <t>Level 7</t>
  </si>
  <si>
    <t>Level 8</t>
  </si>
  <si>
    <t>Level 9</t>
  </si>
  <si>
    <t>Level 10</t>
  </si>
  <si>
    <t>Level 11</t>
  </si>
  <si>
    <t>Level 12</t>
  </si>
  <si>
    <t>Level 13</t>
  </si>
  <si>
    <t>Level 14</t>
  </si>
  <si>
    <t>Level 15</t>
  </si>
  <si>
    <t>Level 16</t>
  </si>
  <si>
    <t>Level 17</t>
  </si>
  <si>
    <t>Level 18</t>
  </si>
  <si>
    <t>Level 19</t>
  </si>
  <si>
    <t>Level 20</t>
  </si>
  <si>
    <t>*</t>
  </si>
  <si>
    <t>*Level 20 ONLY for LTL's previously paid higher than Level 19 who need to be grandfathered to fit new scale</t>
  </si>
  <si>
    <t>IDIS</t>
  </si>
  <si>
    <t>Typical Standard 4 courses per FTE.</t>
  </si>
  <si>
    <t xml:space="preserve">Start at the appropriate level and proceed up the steps until at the highest step and receive the corresponding rates of pay. Department Head has authority to determine corresponding step level when alternate conditions exist. </t>
  </si>
  <si>
    <t>Step 1</t>
  </si>
  <si>
    <t>BS or BA</t>
  </si>
  <si>
    <t>Step 2</t>
  </si>
  <si>
    <t>Step 3</t>
  </si>
  <si>
    <t>MS or MA</t>
  </si>
  <si>
    <t>Step 4</t>
  </si>
  <si>
    <t>Step 5</t>
  </si>
  <si>
    <t xml:space="preserve">Ph.D or J.D. </t>
  </si>
  <si>
    <t>ENGLISH</t>
  </si>
  <si>
    <t># Courses</t>
  </si>
  <si>
    <t>Number of Credits</t>
  </si>
  <si>
    <t>Corresponding Fte</t>
  </si>
  <si>
    <t>2A = New Lecturer holding a Masters</t>
  </si>
  <si>
    <t>1 three credit</t>
  </si>
  <si>
    <t>2B = New Lecturer having the status of ABD</t>
  </si>
  <si>
    <t>1 four credit</t>
  </si>
  <si>
    <t>3A = New Lecturer holding a Ph.D.</t>
  </si>
  <si>
    <t>2 three credit</t>
  </si>
  <si>
    <t>4A = Former TA holding an MA, MFA or PhD.</t>
  </si>
  <si>
    <t>1 three + 1 four credit</t>
  </si>
  <si>
    <t>2 four credit</t>
  </si>
  <si>
    <t xml:space="preserve">Level increase can be considered after completion of two semesters </t>
  </si>
  <si>
    <t>3 three credit</t>
  </si>
  <si>
    <t>of teaching</t>
  </si>
  <si>
    <t>2 three + 1 four credit</t>
  </si>
  <si>
    <t>2 four + 1 three credit</t>
  </si>
  <si>
    <t>3 four credit</t>
  </si>
  <si>
    <t>4 three credit</t>
  </si>
  <si>
    <t>HISTORY</t>
  </si>
  <si>
    <t xml:space="preserve"> Step 1</t>
  </si>
  <si>
    <t>Experience Limited (MS or MA)</t>
  </si>
  <si>
    <t># SECTIONS</t>
  </si>
  <si>
    <t>FTE</t>
  </si>
  <si>
    <t xml:space="preserve"> Step 2</t>
  </si>
  <si>
    <t xml:space="preserve"> Step 3</t>
  </si>
  <si>
    <t xml:space="preserve"> Step 4</t>
  </si>
  <si>
    <t>Experience Limited (Ph.D or Juris Doctorate )</t>
  </si>
  <si>
    <t>1.00</t>
  </si>
  <si>
    <t xml:space="preserve"> Step 5</t>
  </si>
  <si>
    <t>*Step 6</t>
  </si>
  <si>
    <t>*.33FTE per course due to teaching high enrollment 100 level courses</t>
  </si>
  <si>
    <t>BA or equivalent, fewer than 5 years previous experience</t>
  </si>
  <si>
    <t>BA or equivalent, more than 5 years previous experience</t>
  </si>
  <si>
    <t>MA or equivalent, fewer than 5 years previous experience</t>
  </si>
  <si>
    <t>MA or equivalent, more than 5 years previous experience</t>
  </si>
  <si>
    <t>Philosophy (typical standard 3 courses/year)</t>
  </si>
  <si>
    <t xml:space="preserve">Ph.D or Juris Doctorate </t>
  </si>
  <si>
    <t>Political Science (typical standard 4 courses/year)</t>
  </si>
  <si>
    <t>Communication</t>
  </si>
  <si>
    <t># Sections</t>
  </si>
  <si>
    <t>Level 3 - First-time Lecturer with a Masters</t>
  </si>
  <si>
    <t>Level 4 - First-time Lecturer with an ABD</t>
  </si>
  <si>
    <t>Level 5 - First-time Lecturer with a Ph.D.</t>
  </si>
  <si>
    <t>Level 6 - Former TA with a MA, MFA or Ph.D.</t>
  </si>
  <si>
    <t>SLC</t>
  </si>
  <si>
    <t>PhD or equivalent, fewer than 5 years previous experience</t>
  </si>
  <si>
    <t>PhD or equivalent, more than 5 years previous experience</t>
  </si>
  <si>
    <t>24/25 per course rate</t>
  </si>
  <si>
    <t>23/24 per course rate</t>
  </si>
  <si>
    <t>22/23 per course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</si>
</sst>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quot;$&quot;#,##0"/>
    <numFmt numFmtId="165" formatCode="&quot;$&quot;#,##0\ ;\(&quot;$&quot;#,##0\)"/>
  </numFmts>
  <fonts count="11" x14ac:knownFonts="1">
    <font>
      <sz val="10"/>
      <name val="Arial"/>
      <family val="2"/>
    </font>
    <font>
      <sz val="10"/>
      <name val="Arial"/>
      <family val="2"/>
    </font>
    <font>
      <b/>
      <sz val="12"/>
      <name val="Arial"/>
      <family val="2"/>
    </font>
    <font>
      <sz val="10"/>
      <color indexed="24"/>
      <name val="Arial"/>
      <family val="2"/>
    </font>
    <font>
      <sz val="12"/>
      <name val="Arial"/>
      <family val="2"/>
    </font>
    <font>
      <strike/>
      <sz val="12"/>
      <name val="Arial"/>
      <family val="2"/>
    </font>
    <font>
      <sz val="10"/>
      <name val="Arial"/>
      <family val="2"/>
    </font>
    <font>
      <b/>
      <sz val="10"/>
      <name val="Arial"/>
      <family val="2"/>
    </font>
    <font>
      <u/>
      <sz val="10"/>
      <name val="Arial"/>
      <family val="2"/>
    </font>
    <font>
      <b/>
      <u/>
      <sz val="10"/>
      <name val="Arial Narrow"/>
      <family val="2"/>
    </font>
    <font>
      <b/>
      <u/>
      <sz val="10"/>
      <name val="Arial"/>
      <family val="2"/>
    </font>
  </fonts>
  <fills count="5">
    <fill>
      <patternFill patternType="none"/>
    </fill>
    <fill>
      <patternFill patternType="gray125"/>
    </fill>
    <fill>
      <patternFill patternType="solid">
        <fgColor theme="4" tint="0.39997558519241921"/>
        <bgColor indexed="64"/>
      </patternFill>
    </fill>
    <fill>
      <patternFill patternType="solid">
        <fgColor theme="8" tint="0.39997558519241921"/>
        <bgColor indexed="64"/>
      </patternFill>
    </fill>
    <fill>
      <patternFill patternType="solid">
        <fgColor theme="7" tint="0.39997558519241921"/>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3"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2" fontId="3" fillId="0" borderId="0" applyFont="0" applyFill="0" applyBorder="0" applyAlignment="0" applyProtection="0"/>
    <xf numFmtId="0" fontId="6" fillId="0" borderId="0"/>
    <xf numFmtId="9" fontId="6" fillId="0" borderId="0" applyFont="0" applyFill="0" applyBorder="0" applyAlignment="0" applyProtection="0"/>
  </cellStyleXfs>
  <cellXfs count="93">
    <xf numFmtId="0" fontId="0" fillId="0" borderId="0" xfId="0"/>
    <xf numFmtId="0" fontId="2" fillId="0" borderId="0" xfId="0" applyFont="1"/>
    <xf numFmtId="0" fontId="4" fillId="0" borderId="0" xfId="0" applyFont="1"/>
    <xf numFmtId="0" fontId="4" fillId="0" borderId="1" xfId="0" applyFont="1" applyBorder="1"/>
    <xf numFmtId="0" fontId="2" fillId="0" borderId="1" xfId="0" quotePrefix="1" applyFont="1" applyBorder="1" applyAlignment="1">
      <alignment horizontal="center"/>
    </xf>
    <xf numFmtId="0" fontId="2" fillId="0" borderId="2" xfId="0" applyFont="1" applyBorder="1" applyAlignment="1">
      <alignment horizontal="center" vertical="center"/>
    </xf>
    <xf numFmtId="9" fontId="2" fillId="0" borderId="2" xfId="3" applyFont="1" applyBorder="1" applyAlignment="1">
      <alignment horizontal="center" vertical="center"/>
    </xf>
    <xf numFmtId="0" fontId="2" fillId="0" borderId="0" xfId="0" applyFont="1" applyAlignment="1">
      <alignment horizontal="center" vertical="center"/>
    </xf>
    <xf numFmtId="0" fontId="5" fillId="0" borderId="2" xfId="0" applyFont="1" applyBorder="1" applyAlignment="1">
      <alignment horizontal="center" vertical="center"/>
    </xf>
    <xf numFmtId="44" fontId="5" fillId="0" borderId="2" xfId="2" applyFont="1" applyBorder="1" applyAlignment="1">
      <alignment horizontal="left" vertical="center"/>
    </xf>
    <xf numFmtId="10" fontId="4" fillId="0" borderId="0" xfId="0" applyNumberFormat="1" applyFont="1" applyAlignment="1">
      <alignment horizontal="center"/>
    </xf>
    <xf numFmtId="0" fontId="4" fillId="0" borderId="0" xfId="0" applyFont="1" applyAlignment="1">
      <alignment horizontal="center"/>
    </xf>
    <xf numFmtId="0" fontId="4" fillId="0" borderId="2" xfId="0" applyFont="1" applyBorder="1" applyAlignment="1">
      <alignment horizontal="center" vertical="center"/>
    </xf>
    <xf numFmtId="42" fontId="4" fillId="0" borderId="2" xfId="2" applyNumberFormat="1" applyFont="1" applyBorder="1" applyAlignment="1">
      <alignment horizontal="center" vertical="center"/>
    </xf>
    <xf numFmtId="42" fontId="4" fillId="0" borderId="2" xfId="2" applyNumberFormat="1" applyFont="1" applyBorder="1" applyAlignment="1">
      <alignment vertical="center"/>
    </xf>
    <xf numFmtId="0" fontId="4" fillId="0" borderId="0" xfId="0" applyFont="1" applyAlignment="1">
      <alignment vertical="center"/>
    </xf>
    <xf numFmtId="3" fontId="4" fillId="0" borderId="0" xfId="1" applyNumberFormat="1" applyFont="1" applyAlignment="1">
      <alignment vertical="center"/>
    </xf>
    <xf numFmtId="0" fontId="4" fillId="0" borderId="0" xfId="0" applyFont="1" applyAlignment="1">
      <alignment horizontal="center" vertical="center"/>
    </xf>
    <xf numFmtId="44" fontId="4" fillId="0" borderId="0" xfId="2" applyFont="1" applyBorder="1" applyAlignment="1">
      <alignment horizontal="left" vertical="center"/>
    </xf>
    <xf numFmtId="0" fontId="2" fillId="0" borderId="0" xfId="0" applyFont="1" applyAlignment="1">
      <alignment horizontal="right"/>
    </xf>
    <xf numFmtId="0" fontId="6" fillId="0" borderId="0" xfId="8"/>
    <xf numFmtId="0" fontId="6" fillId="0" borderId="3" xfId="8" applyBorder="1"/>
    <xf numFmtId="0" fontId="6" fillId="0" borderId="4" xfId="8" applyBorder="1"/>
    <xf numFmtId="0" fontId="6" fillId="0" borderId="6" xfId="8" applyBorder="1"/>
    <xf numFmtId="0" fontId="6" fillId="0" borderId="8" xfId="8" applyBorder="1"/>
    <xf numFmtId="0" fontId="6" fillId="0" borderId="1" xfId="8" applyBorder="1"/>
    <xf numFmtId="0" fontId="6" fillId="0" borderId="9" xfId="8" applyBorder="1"/>
    <xf numFmtId="0" fontId="1" fillId="0" borderId="4" xfId="8" applyFont="1" applyBorder="1"/>
    <xf numFmtId="3" fontId="1" fillId="0" borderId="5" xfId="8" applyNumberFormat="1" applyFont="1" applyBorder="1"/>
    <xf numFmtId="0" fontId="1" fillId="0" borderId="0" xfId="8" applyFont="1"/>
    <xf numFmtId="0" fontId="6" fillId="0" borderId="4" xfId="8" applyBorder="1" applyAlignment="1">
      <alignment horizontal="center" vertical="center"/>
    </xf>
    <xf numFmtId="0" fontId="9" fillId="0" borderId="3" xfId="8" applyFont="1" applyBorder="1" applyAlignment="1">
      <alignment horizontal="center"/>
    </xf>
    <xf numFmtId="0" fontId="10" fillId="0" borderId="5" xfId="8" applyFont="1" applyBorder="1" applyAlignment="1">
      <alignment horizontal="center"/>
    </xf>
    <xf numFmtId="0" fontId="6" fillId="0" borderId="0" xfId="8" applyAlignment="1">
      <alignment horizontal="center" vertical="center"/>
    </xf>
    <xf numFmtId="0" fontId="6" fillId="0" borderId="6" xfId="8" applyBorder="1" applyAlignment="1">
      <alignment horizontal="center"/>
    </xf>
    <xf numFmtId="0" fontId="6" fillId="0" borderId="7" xfId="8" applyBorder="1" applyAlignment="1">
      <alignment horizontal="center"/>
    </xf>
    <xf numFmtId="0" fontId="6" fillId="0" borderId="8" xfId="8" applyBorder="1" applyAlignment="1">
      <alignment horizontal="center"/>
    </xf>
    <xf numFmtId="0" fontId="6" fillId="0" borderId="9" xfId="8" quotePrefix="1" applyBorder="1" applyAlignment="1">
      <alignment horizontal="center"/>
    </xf>
    <xf numFmtId="0" fontId="6" fillId="0" borderId="7" xfId="8" applyBorder="1"/>
    <xf numFmtId="0" fontId="1" fillId="0" borderId="8" xfId="8" applyFont="1" applyBorder="1"/>
    <xf numFmtId="0" fontId="6" fillId="0" borderId="5" xfId="8" applyBorder="1"/>
    <xf numFmtId="0" fontId="8" fillId="0" borderId="6" xfId="8" applyFont="1" applyBorder="1" applyAlignment="1">
      <alignment horizontal="center"/>
    </xf>
    <xf numFmtId="0" fontId="1" fillId="0" borderId="6" xfId="8" applyFont="1" applyBorder="1" applyAlignment="1">
      <alignment horizontal="center"/>
    </xf>
    <xf numFmtId="0" fontId="1" fillId="0" borderId="8" xfId="8" applyFont="1" applyBorder="1" applyAlignment="1">
      <alignment horizontal="center"/>
    </xf>
    <xf numFmtId="0" fontId="1" fillId="0" borderId="1" xfId="8" applyFont="1" applyBorder="1"/>
    <xf numFmtId="164" fontId="4" fillId="0" borderId="0" xfId="0" applyNumberFormat="1" applyFont="1" applyAlignment="1">
      <alignment horizontal="center"/>
    </xf>
    <xf numFmtId="0" fontId="2" fillId="2" borderId="2" xfId="0" applyFont="1" applyFill="1" applyBorder="1" applyAlignment="1">
      <alignment horizontal="center" vertical="center" wrapText="1"/>
    </xf>
    <xf numFmtId="164" fontId="5" fillId="2" borderId="2" xfId="0" applyNumberFormat="1" applyFont="1" applyFill="1" applyBorder="1" applyAlignment="1">
      <alignment horizontal="center" vertical="center"/>
    </xf>
    <xf numFmtId="164" fontId="4" fillId="2" borderId="2" xfId="0" applyNumberFormat="1" applyFont="1" applyFill="1" applyBorder="1" applyAlignment="1">
      <alignment horizontal="center" vertical="center"/>
    </xf>
    <xf numFmtId="0" fontId="2" fillId="3" borderId="2" xfId="0" applyFont="1" applyFill="1" applyBorder="1" applyAlignment="1">
      <alignment horizontal="center" vertical="center" wrapText="1"/>
    </xf>
    <xf numFmtId="164" fontId="5" fillId="3" borderId="2" xfId="0" applyNumberFormat="1" applyFont="1" applyFill="1" applyBorder="1" applyAlignment="1">
      <alignment horizontal="center" vertical="center"/>
    </xf>
    <xf numFmtId="164" fontId="4" fillId="3" borderId="2" xfId="0" applyNumberFormat="1" applyFont="1" applyFill="1" applyBorder="1" applyAlignment="1">
      <alignment horizontal="center" vertical="center"/>
    </xf>
    <xf numFmtId="0" fontId="2" fillId="0" borderId="0" xfId="0" applyFont="1" applyAlignment="1">
      <alignment horizontal="center"/>
    </xf>
    <xf numFmtId="0" fontId="4" fillId="0" borderId="0" xfId="0" applyFont="1" applyAlignment="1">
      <alignment horizontal="center"/>
    </xf>
    <xf numFmtId="0" fontId="2" fillId="0" borderId="0" xfId="0" quotePrefix="1" applyFont="1" applyAlignment="1">
      <alignment horizontal="center"/>
    </xf>
    <xf numFmtId="2" fontId="1" fillId="0" borderId="1" xfId="9" applyNumberFormat="1" applyFont="1" applyBorder="1" applyAlignment="1">
      <alignment horizontal="center"/>
    </xf>
    <xf numFmtId="2" fontId="1" fillId="0" borderId="9" xfId="9" applyNumberFormat="1" applyFont="1" applyBorder="1" applyAlignment="1">
      <alignment horizontal="center"/>
    </xf>
    <xf numFmtId="0" fontId="7" fillId="0" borderId="10" xfId="8" applyFont="1" applyBorder="1" applyAlignment="1">
      <alignment horizontal="center" wrapText="1"/>
    </xf>
    <xf numFmtId="0" fontId="7" fillId="0" borderId="11" xfId="8" applyFont="1" applyBorder="1" applyAlignment="1">
      <alignment horizontal="center" wrapText="1"/>
    </xf>
    <xf numFmtId="0" fontId="7" fillId="0" borderId="12" xfId="8" applyFont="1" applyBorder="1" applyAlignment="1">
      <alignment horizontal="center" wrapText="1"/>
    </xf>
    <xf numFmtId="0" fontId="6" fillId="0" borderId="0" xfId="8" applyAlignment="1">
      <alignment horizontal="center" vertical="center" wrapText="1"/>
    </xf>
    <xf numFmtId="0" fontId="7" fillId="0" borderId="10" xfId="8" applyFont="1" applyBorder="1" applyAlignment="1">
      <alignment horizontal="center"/>
    </xf>
    <xf numFmtId="0" fontId="7" fillId="0" borderId="11" xfId="8" applyFont="1" applyBorder="1" applyAlignment="1">
      <alignment horizontal="center"/>
    </xf>
    <xf numFmtId="0" fontId="7" fillId="0" borderId="12" xfId="8" applyFont="1" applyBorder="1" applyAlignment="1">
      <alignment horizontal="center"/>
    </xf>
    <xf numFmtId="0" fontId="8" fillId="0" borderId="0" xfId="8" applyFont="1" applyAlignment="1">
      <alignment horizontal="center"/>
    </xf>
    <xf numFmtId="0" fontId="8" fillId="0" borderId="7" xfId="8" applyFont="1" applyBorder="1" applyAlignment="1">
      <alignment horizontal="center"/>
    </xf>
    <xf numFmtId="2" fontId="1" fillId="0" borderId="0" xfId="9" applyNumberFormat="1" applyFont="1" applyBorder="1" applyAlignment="1">
      <alignment horizontal="center"/>
    </xf>
    <xf numFmtId="2" fontId="1" fillId="0" borderId="7" xfId="9" applyNumberFormat="1" applyFont="1" applyBorder="1" applyAlignment="1">
      <alignment horizontal="center"/>
    </xf>
    <xf numFmtId="0" fontId="1" fillId="0" borderId="6" xfId="8" applyFont="1" applyBorder="1" applyAlignment="1">
      <alignment horizontal="center"/>
    </xf>
    <xf numFmtId="0" fontId="1" fillId="0" borderId="0" xfId="8" applyFont="1" applyAlignment="1">
      <alignment horizontal="center"/>
    </xf>
    <xf numFmtId="9" fontId="1" fillId="0" borderId="0" xfId="8" applyNumberFormat="1" applyFont="1" applyAlignment="1">
      <alignment horizontal="center"/>
    </xf>
    <xf numFmtId="9" fontId="1" fillId="0" borderId="7" xfId="8" applyNumberFormat="1" applyFont="1" applyBorder="1" applyAlignment="1">
      <alignment horizontal="center"/>
    </xf>
    <xf numFmtId="0" fontId="1" fillId="0" borderId="8" xfId="8" applyFont="1" applyBorder="1" applyAlignment="1">
      <alignment horizontal="center"/>
    </xf>
    <xf numFmtId="0" fontId="1" fillId="0" borderId="1" xfId="8" applyFont="1" applyBorder="1" applyAlignment="1">
      <alignment horizontal="center"/>
    </xf>
    <xf numFmtId="9" fontId="1" fillId="0" borderId="1" xfId="8" applyNumberFormat="1" applyFont="1" applyBorder="1" applyAlignment="1">
      <alignment horizontal="center"/>
    </xf>
    <xf numFmtId="9" fontId="1" fillId="0" borderId="9" xfId="8" applyNumberFormat="1" applyFont="1" applyBorder="1" applyAlignment="1">
      <alignment horizontal="center"/>
    </xf>
    <xf numFmtId="9" fontId="1" fillId="0" borderId="0" xfId="9" applyFont="1" applyBorder="1" applyAlignment="1">
      <alignment horizontal="center"/>
    </xf>
    <xf numFmtId="9" fontId="1" fillId="0" borderId="7" xfId="9" applyFont="1" applyBorder="1" applyAlignment="1">
      <alignment horizontal="center"/>
    </xf>
    <xf numFmtId="0" fontId="8" fillId="0" borderId="6" xfId="8" applyFont="1" applyBorder="1" applyAlignment="1">
      <alignment horizontal="center"/>
    </xf>
    <xf numFmtId="0" fontId="7" fillId="0" borderId="3" xfId="8" applyFont="1" applyBorder="1" applyAlignment="1">
      <alignment horizontal="center" wrapText="1"/>
    </xf>
    <xf numFmtId="0" fontId="7" fillId="0" borderId="4" xfId="8" applyFont="1" applyBorder="1" applyAlignment="1">
      <alignment horizontal="center" wrapText="1"/>
    </xf>
    <xf numFmtId="0" fontId="7" fillId="0" borderId="5" xfId="8" applyFont="1" applyBorder="1" applyAlignment="1">
      <alignment horizontal="center" wrapText="1"/>
    </xf>
    <xf numFmtId="0" fontId="6" fillId="0" borderId="6" xfId="8" applyBorder="1" applyAlignment="1">
      <alignment horizontal="center" wrapText="1"/>
    </xf>
    <xf numFmtId="0" fontId="6" fillId="0" borderId="0" xfId="8" applyAlignment="1">
      <alignment horizontal="center" wrapText="1"/>
    </xf>
    <xf numFmtId="0" fontId="6" fillId="0" borderId="7" xfId="8" applyBorder="1" applyAlignment="1">
      <alignment horizontal="center" wrapText="1"/>
    </xf>
    <xf numFmtId="0" fontId="6" fillId="0" borderId="4" xfId="8" applyBorder="1" applyAlignment="1">
      <alignment horizontal="center" vertical="center" wrapText="1"/>
    </xf>
    <xf numFmtId="0" fontId="6" fillId="0" borderId="5" xfId="8" applyBorder="1" applyAlignment="1">
      <alignment horizontal="center" vertical="center" wrapText="1"/>
    </xf>
    <xf numFmtId="0" fontId="6" fillId="0" borderId="7" xfId="8" applyBorder="1" applyAlignment="1">
      <alignment horizontal="center" vertical="center" wrapText="1"/>
    </xf>
    <xf numFmtId="0" fontId="7" fillId="0" borderId="3" xfId="8" applyFont="1" applyBorder="1" applyAlignment="1">
      <alignment horizontal="center"/>
    </xf>
    <xf numFmtId="0" fontId="7" fillId="0" borderId="4" xfId="8" applyFont="1" applyBorder="1" applyAlignment="1">
      <alignment horizontal="center"/>
    </xf>
    <xf numFmtId="0" fontId="2" fillId="4" borderId="2" xfId="0" applyFont="1" applyFill="1" applyBorder="1" applyAlignment="1">
      <alignment horizontal="center" vertical="center" wrapText="1"/>
    </xf>
    <xf numFmtId="164" fontId="5" fillId="4" borderId="2" xfId="0" applyNumberFormat="1" applyFont="1" applyFill="1" applyBorder="1" applyAlignment="1">
      <alignment horizontal="center" vertical="center"/>
    </xf>
    <xf numFmtId="164" fontId="4" fillId="4" borderId="2" xfId="0" applyNumberFormat="1" applyFont="1" applyFill="1" applyBorder="1" applyAlignment="1">
      <alignment horizontal="center" vertical="center"/>
    </xf>
  </cellXfs>
  <cellStyles count="10">
    <cellStyle name="Comma" xfId="1" builtinId="3"/>
    <cellStyle name="Comma0" xfId="4" xr:uid="{00000000-0005-0000-0000-000001000000}"/>
    <cellStyle name="Currency" xfId="2" builtinId="4"/>
    <cellStyle name="Currency0" xfId="5" xr:uid="{00000000-0005-0000-0000-000003000000}"/>
    <cellStyle name="Date" xfId="6" xr:uid="{00000000-0005-0000-0000-000004000000}"/>
    <cellStyle name="Fixed" xfId="7" xr:uid="{00000000-0005-0000-0000-000005000000}"/>
    <cellStyle name="Normal" xfId="0" builtinId="0"/>
    <cellStyle name="Normal 2" xfId="8" xr:uid="{00000000-0005-0000-0000-000007000000}"/>
    <cellStyle name="Percent" xfId="3" builtinId="5"/>
    <cellStyle name="Percent 2" xfId="9" xr:uid="{00000000-0005-0000-0000-000009000000}"/>
  </cellStyles>
  <dxfs count="0"/>
  <tableStyles count="0" defaultTableStyle="TableStyleMedium2" defaultPivotStyle="PivotStyleLight16"/>
  <colors>
    <mruColors>
      <color rgb="FFFFFF99"/>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6"/>
  <sheetViews>
    <sheetView tabSelected="1" topLeftCell="A3" zoomScaleNormal="100" workbookViewId="0">
      <selection activeCell="V4" sqref="V4"/>
    </sheetView>
  </sheetViews>
  <sheetFormatPr defaultColWidth="9.109375" defaultRowHeight="15" x14ac:dyDescent="0.25"/>
  <cols>
    <col min="1" max="4" width="12.6640625" style="2" customWidth="1"/>
    <col min="5" max="10" width="10.6640625" style="2" customWidth="1"/>
    <col min="11" max="11" width="12.44140625" style="2" customWidth="1"/>
    <col min="12" max="13" width="10.6640625" style="2" customWidth="1"/>
    <col min="14" max="14" width="2.6640625" style="2" customWidth="1"/>
    <col min="15" max="15" width="7.6640625" style="2" bestFit="1" customWidth="1"/>
    <col min="16" max="16" width="2.6640625" style="2" customWidth="1"/>
    <col min="17" max="17" width="9.33203125" style="2" bestFit="1" customWidth="1"/>
    <col min="18" max="18" width="3.33203125" style="2" customWidth="1"/>
    <col min="19" max="16384" width="9.109375" style="2"/>
  </cols>
  <sheetData>
    <row r="1" spans="1:18" ht="20.100000000000001" customHeight="1" x14ac:dyDescent="0.3">
      <c r="A1" s="54"/>
      <c r="B1" s="54"/>
      <c r="C1" s="54"/>
      <c r="D1" s="54"/>
      <c r="E1" s="54"/>
      <c r="F1" s="54"/>
      <c r="G1" s="54"/>
      <c r="H1" s="54"/>
      <c r="I1" s="54"/>
      <c r="J1" s="54"/>
      <c r="K1" s="54"/>
      <c r="L1" s="54"/>
      <c r="M1" s="54"/>
    </row>
    <row r="2" spans="1:18" ht="20.100000000000001" customHeight="1" x14ac:dyDescent="0.3">
      <c r="A2" s="54"/>
      <c r="B2" s="54"/>
      <c r="C2" s="54"/>
      <c r="D2" s="54"/>
      <c r="E2" s="54"/>
      <c r="F2" s="54"/>
      <c r="G2" s="54"/>
      <c r="H2" s="54"/>
      <c r="I2" s="54"/>
      <c r="J2" s="54"/>
      <c r="K2" s="54"/>
      <c r="L2" s="54"/>
      <c r="M2" s="54"/>
    </row>
    <row r="3" spans="1:18" ht="22.5" customHeight="1" thickBot="1" x14ac:dyDescent="0.35">
      <c r="A3" s="3"/>
      <c r="B3" s="3"/>
      <c r="C3" s="3"/>
      <c r="D3" s="4"/>
      <c r="E3" s="4"/>
      <c r="F3" s="4"/>
      <c r="G3" s="4"/>
      <c r="H3" s="4"/>
      <c r="I3" s="4"/>
      <c r="J3" s="4"/>
      <c r="K3" s="4"/>
      <c r="L3" s="4"/>
      <c r="M3" s="4"/>
    </row>
    <row r="4" spans="1:18" s="7" customFormat="1" ht="45" customHeight="1" thickBot="1" x14ac:dyDescent="0.3">
      <c r="A4" s="46" t="s">
        <v>87</v>
      </c>
      <c r="B4" s="49" t="s">
        <v>86</v>
      </c>
      <c r="C4" s="90" t="s">
        <v>85</v>
      </c>
      <c r="D4" s="5" t="s">
        <v>0</v>
      </c>
      <c r="E4" s="6">
        <v>0.25</v>
      </c>
      <c r="F4" s="6">
        <v>0.33</v>
      </c>
      <c r="G4" s="6">
        <v>0.5</v>
      </c>
      <c r="H4" s="6">
        <v>0.57999999999999996</v>
      </c>
      <c r="I4" s="6">
        <v>0.67</v>
      </c>
      <c r="J4" s="6">
        <v>0.75</v>
      </c>
      <c r="K4" s="6">
        <v>0.88</v>
      </c>
      <c r="L4" s="6">
        <v>0.91</v>
      </c>
      <c r="M4" s="6">
        <v>1</v>
      </c>
    </row>
    <row r="5" spans="1:18" ht="22.5" hidden="1" customHeight="1" thickBot="1" x14ac:dyDescent="0.3">
      <c r="A5" s="47"/>
      <c r="B5" s="50"/>
      <c r="C5" s="91"/>
      <c r="D5" s="8" t="s">
        <v>1</v>
      </c>
      <c r="E5" s="9" t="e">
        <f t="shared" ref="E5:E6" si="0">($M5*$E$4)</f>
        <v>#REF!</v>
      </c>
      <c r="F5" s="9" t="e">
        <f>($M5*$F$4)+0.4</f>
        <v>#REF!</v>
      </c>
      <c r="G5" s="9" t="e">
        <f t="shared" ref="G5:G6" si="1">($M5*$G$4)</f>
        <v>#REF!</v>
      </c>
      <c r="H5" s="9" t="e">
        <f>$M5*$H$4+0.4</f>
        <v>#REF!</v>
      </c>
      <c r="I5" s="9" t="e">
        <f>$M5*$I$4-0.4</f>
        <v>#REF!</v>
      </c>
      <c r="J5" s="9" t="e">
        <f t="shared" ref="J5:J6" si="2">M5*$J$4</f>
        <v>#REF!</v>
      </c>
      <c r="K5" s="9" t="e">
        <f>$M5*$K$4+0.4</f>
        <v>#REF!</v>
      </c>
      <c r="L5" s="9" t="e">
        <f>$M5*$L$4-0.2</f>
        <v>#REF!</v>
      </c>
      <c r="M5" s="9" t="e">
        <f>#REF!*4</f>
        <v>#REF!</v>
      </c>
    </row>
    <row r="6" spans="1:18" ht="22.5" hidden="1" customHeight="1" thickBot="1" x14ac:dyDescent="0.3">
      <c r="A6" s="47"/>
      <c r="B6" s="50"/>
      <c r="C6" s="91"/>
      <c r="D6" s="8" t="s">
        <v>2</v>
      </c>
      <c r="E6" s="9" t="e">
        <f t="shared" si="0"/>
        <v>#REF!</v>
      </c>
      <c r="F6" s="9" t="e">
        <f>($M6*$F$4)</f>
        <v>#REF!</v>
      </c>
      <c r="G6" s="9" t="e">
        <f t="shared" si="1"/>
        <v>#REF!</v>
      </c>
      <c r="H6" s="9" t="e">
        <f>$M6*$H$4</f>
        <v>#REF!</v>
      </c>
      <c r="I6" s="9" t="e">
        <f>$M6*$I$4</f>
        <v>#REF!</v>
      </c>
      <c r="J6" s="9" t="e">
        <f t="shared" si="2"/>
        <v>#REF!</v>
      </c>
      <c r="K6" s="9" t="e">
        <f>$M6*$K$4</f>
        <v>#REF!</v>
      </c>
      <c r="L6" s="9" t="e">
        <f>$M6*$L$4</f>
        <v>#REF!</v>
      </c>
      <c r="M6" s="9" t="e">
        <f>#REF!*4</f>
        <v>#REF!</v>
      </c>
      <c r="N6" s="11"/>
      <c r="O6" s="10"/>
      <c r="P6" s="11"/>
      <c r="R6" s="11"/>
    </row>
    <row r="7" spans="1:18" ht="22.5" customHeight="1" thickBot="1" x14ac:dyDescent="0.3">
      <c r="A7" s="48">
        <v>3570</v>
      </c>
      <c r="B7" s="51">
        <v>3620</v>
      </c>
      <c r="C7" s="92">
        <f>B7+50</f>
        <v>3670</v>
      </c>
      <c r="D7" s="12" t="s">
        <v>3</v>
      </c>
      <c r="E7" s="13">
        <f>($M7*$E$4)</f>
        <v>3670</v>
      </c>
      <c r="F7" s="14">
        <f>($M7*$F$4)</f>
        <v>4844.4000000000005</v>
      </c>
      <c r="G7" s="14">
        <f>($M7*$G$4)</f>
        <v>7340</v>
      </c>
      <c r="H7" s="14">
        <f>$M7*$H$4</f>
        <v>8514.4</v>
      </c>
      <c r="I7" s="14">
        <f>$M7*$I$4</f>
        <v>9835.6</v>
      </c>
      <c r="J7" s="14">
        <f>M7*$J$4</f>
        <v>11010</v>
      </c>
      <c r="K7" s="14">
        <f>$M7*$K$4</f>
        <v>12918.4</v>
      </c>
      <c r="L7" s="14">
        <f>$M7*$L$4</f>
        <v>13358.800000000001</v>
      </c>
      <c r="M7" s="14">
        <f>C7*4</f>
        <v>14680</v>
      </c>
      <c r="N7" s="11"/>
      <c r="O7" s="45"/>
      <c r="P7" s="11"/>
      <c r="Q7" s="45"/>
      <c r="R7" s="11"/>
    </row>
    <row r="8" spans="1:18" ht="22.5" customHeight="1" thickBot="1" x14ac:dyDescent="0.3">
      <c r="A8" s="48">
        <v>3595</v>
      </c>
      <c r="B8" s="51">
        <f t="shared" ref="B8:B26" si="3">A8+50</f>
        <v>3645</v>
      </c>
      <c r="C8" s="92">
        <f>B8+50</f>
        <v>3695</v>
      </c>
      <c r="D8" s="12" t="s">
        <v>4</v>
      </c>
      <c r="E8" s="13">
        <f t="shared" ref="E8:E26" si="4">($M8*$E$4)</f>
        <v>3695</v>
      </c>
      <c r="F8" s="14">
        <f t="shared" ref="F8:F26" si="5">($M8*$F$4)</f>
        <v>4877.4000000000005</v>
      </c>
      <c r="G8" s="14">
        <f t="shared" ref="G8:G26" si="6">($M8*$G$4)</f>
        <v>7390</v>
      </c>
      <c r="H8" s="14">
        <f t="shared" ref="H8:H26" si="7">$M8*$H$4</f>
        <v>8572.4</v>
      </c>
      <c r="I8" s="14">
        <f t="shared" ref="I8:I26" si="8">$M8*$I$4</f>
        <v>9902.6</v>
      </c>
      <c r="J8" s="14">
        <f t="shared" ref="J8:J26" si="9">M8*$J$4</f>
        <v>11085</v>
      </c>
      <c r="K8" s="14">
        <f t="shared" ref="K8:K26" si="10">$M8*$K$4</f>
        <v>13006.4</v>
      </c>
      <c r="L8" s="14">
        <f t="shared" ref="L8:L26" si="11">$M8*$L$4</f>
        <v>13449.800000000001</v>
      </c>
      <c r="M8" s="14">
        <f t="shared" ref="M8:M26" si="12">C8*4</f>
        <v>14780</v>
      </c>
      <c r="O8" s="45"/>
      <c r="Q8" s="45"/>
    </row>
    <row r="9" spans="1:18" ht="22.5" customHeight="1" thickBot="1" x14ac:dyDescent="0.3">
      <c r="A9" s="48">
        <v>3625</v>
      </c>
      <c r="B9" s="51">
        <f t="shared" si="3"/>
        <v>3675</v>
      </c>
      <c r="C9" s="92">
        <f t="shared" ref="C9:C26" si="13">B9+50</f>
        <v>3725</v>
      </c>
      <c r="D9" s="12" t="s">
        <v>5</v>
      </c>
      <c r="E9" s="13">
        <f t="shared" si="4"/>
        <v>3725</v>
      </c>
      <c r="F9" s="14">
        <f t="shared" si="5"/>
        <v>4917</v>
      </c>
      <c r="G9" s="14">
        <f t="shared" si="6"/>
        <v>7450</v>
      </c>
      <c r="H9" s="14">
        <f t="shared" si="7"/>
        <v>8642</v>
      </c>
      <c r="I9" s="14">
        <f t="shared" si="8"/>
        <v>9983</v>
      </c>
      <c r="J9" s="14">
        <f t="shared" si="9"/>
        <v>11175</v>
      </c>
      <c r="K9" s="14">
        <f t="shared" si="10"/>
        <v>13112</v>
      </c>
      <c r="L9" s="14">
        <f t="shared" si="11"/>
        <v>13559</v>
      </c>
      <c r="M9" s="14">
        <f t="shared" si="12"/>
        <v>14900</v>
      </c>
      <c r="O9" s="45"/>
      <c r="Q9" s="45"/>
    </row>
    <row r="10" spans="1:18" ht="22.5" customHeight="1" thickBot="1" x14ac:dyDescent="0.3">
      <c r="A10" s="48">
        <v>3675</v>
      </c>
      <c r="B10" s="51">
        <f t="shared" si="3"/>
        <v>3725</v>
      </c>
      <c r="C10" s="92">
        <f t="shared" si="13"/>
        <v>3775</v>
      </c>
      <c r="D10" s="12" t="s">
        <v>6</v>
      </c>
      <c r="E10" s="13">
        <f t="shared" si="4"/>
        <v>3775</v>
      </c>
      <c r="F10" s="14">
        <f t="shared" si="5"/>
        <v>4983</v>
      </c>
      <c r="G10" s="14">
        <f t="shared" si="6"/>
        <v>7550</v>
      </c>
      <c r="H10" s="14">
        <f t="shared" si="7"/>
        <v>8758</v>
      </c>
      <c r="I10" s="14">
        <f t="shared" si="8"/>
        <v>10117</v>
      </c>
      <c r="J10" s="14">
        <f t="shared" si="9"/>
        <v>11325</v>
      </c>
      <c r="K10" s="14">
        <f t="shared" si="10"/>
        <v>13288</v>
      </c>
      <c r="L10" s="14">
        <f t="shared" si="11"/>
        <v>13741</v>
      </c>
      <c r="M10" s="14">
        <f t="shared" si="12"/>
        <v>15100</v>
      </c>
      <c r="O10" s="45"/>
      <c r="Q10" s="45"/>
    </row>
    <row r="11" spans="1:18" ht="22.5" customHeight="1" thickBot="1" x14ac:dyDescent="0.3">
      <c r="A11" s="48">
        <v>3725</v>
      </c>
      <c r="B11" s="51">
        <f t="shared" si="3"/>
        <v>3775</v>
      </c>
      <c r="C11" s="92">
        <f t="shared" si="13"/>
        <v>3825</v>
      </c>
      <c r="D11" s="12" t="s">
        <v>7</v>
      </c>
      <c r="E11" s="13">
        <f t="shared" si="4"/>
        <v>3825</v>
      </c>
      <c r="F11" s="14">
        <f t="shared" si="5"/>
        <v>5049</v>
      </c>
      <c r="G11" s="14">
        <f t="shared" si="6"/>
        <v>7650</v>
      </c>
      <c r="H11" s="14">
        <f t="shared" si="7"/>
        <v>8874</v>
      </c>
      <c r="I11" s="14">
        <f t="shared" si="8"/>
        <v>10251</v>
      </c>
      <c r="J11" s="14">
        <f t="shared" si="9"/>
        <v>11475</v>
      </c>
      <c r="K11" s="14">
        <f t="shared" si="10"/>
        <v>13464</v>
      </c>
      <c r="L11" s="14">
        <f t="shared" si="11"/>
        <v>13923</v>
      </c>
      <c r="M11" s="14">
        <f t="shared" si="12"/>
        <v>15300</v>
      </c>
      <c r="O11" s="45"/>
      <c r="Q11" s="45"/>
    </row>
    <row r="12" spans="1:18" ht="22.5" customHeight="1" thickBot="1" x14ac:dyDescent="0.3">
      <c r="A12" s="48">
        <v>3805</v>
      </c>
      <c r="B12" s="51">
        <f t="shared" si="3"/>
        <v>3855</v>
      </c>
      <c r="C12" s="92">
        <f t="shared" si="13"/>
        <v>3905</v>
      </c>
      <c r="D12" s="12" t="s">
        <v>8</v>
      </c>
      <c r="E12" s="13">
        <f t="shared" si="4"/>
        <v>3905</v>
      </c>
      <c r="F12" s="14">
        <f t="shared" si="5"/>
        <v>5154.6000000000004</v>
      </c>
      <c r="G12" s="14">
        <f t="shared" si="6"/>
        <v>7810</v>
      </c>
      <c r="H12" s="14">
        <f t="shared" si="7"/>
        <v>9059.5999999999985</v>
      </c>
      <c r="I12" s="14">
        <f t="shared" si="8"/>
        <v>10465.400000000001</v>
      </c>
      <c r="J12" s="14">
        <f t="shared" si="9"/>
        <v>11715</v>
      </c>
      <c r="K12" s="14">
        <f t="shared" si="10"/>
        <v>13745.6</v>
      </c>
      <c r="L12" s="14">
        <f t="shared" si="11"/>
        <v>14214.2</v>
      </c>
      <c r="M12" s="14">
        <f t="shared" si="12"/>
        <v>15620</v>
      </c>
      <c r="O12" s="45"/>
      <c r="Q12" s="45"/>
    </row>
    <row r="13" spans="1:18" ht="22.5" customHeight="1" thickBot="1" x14ac:dyDescent="0.3">
      <c r="A13" s="48">
        <v>3865</v>
      </c>
      <c r="B13" s="51">
        <f t="shared" si="3"/>
        <v>3915</v>
      </c>
      <c r="C13" s="92">
        <f t="shared" si="13"/>
        <v>3965</v>
      </c>
      <c r="D13" s="12" t="s">
        <v>9</v>
      </c>
      <c r="E13" s="13">
        <f t="shared" si="4"/>
        <v>3965</v>
      </c>
      <c r="F13" s="14">
        <f t="shared" si="5"/>
        <v>5233.8</v>
      </c>
      <c r="G13" s="14">
        <f t="shared" si="6"/>
        <v>7930</v>
      </c>
      <c r="H13" s="14">
        <f t="shared" si="7"/>
        <v>9198.7999999999993</v>
      </c>
      <c r="I13" s="14">
        <f t="shared" si="8"/>
        <v>10626.2</v>
      </c>
      <c r="J13" s="14">
        <f t="shared" si="9"/>
        <v>11895</v>
      </c>
      <c r="K13" s="14">
        <f t="shared" si="10"/>
        <v>13956.8</v>
      </c>
      <c r="L13" s="14">
        <f t="shared" si="11"/>
        <v>14432.6</v>
      </c>
      <c r="M13" s="14">
        <f t="shared" si="12"/>
        <v>15860</v>
      </c>
      <c r="O13" s="45"/>
      <c r="Q13" s="45"/>
    </row>
    <row r="14" spans="1:18" ht="22.5" customHeight="1" thickBot="1" x14ac:dyDescent="0.3">
      <c r="A14" s="48">
        <v>3925</v>
      </c>
      <c r="B14" s="51">
        <f t="shared" si="3"/>
        <v>3975</v>
      </c>
      <c r="C14" s="92">
        <f t="shared" si="13"/>
        <v>4025</v>
      </c>
      <c r="D14" s="12" t="s">
        <v>10</v>
      </c>
      <c r="E14" s="13">
        <f t="shared" si="4"/>
        <v>4025</v>
      </c>
      <c r="F14" s="14">
        <f t="shared" si="5"/>
        <v>5313</v>
      </c>
      <c r="G14" s="14">
        <f t="shared" si="6"/>
        <v>8050</v>
      </c>
      <c r="H14" s="14">
        <f t="shared" si="7"/>
        <v>9338</v>
      </c>
      <c r="I14" s="14">
        <f t="shared" si="8"/>
        <v>10787</v>
      </c>
      <c r="J14" s="14">
        <f t="shared" si="9"/>
        <v>12075</v>
      </c>
      <c r="K14" s="14">
        <f t="shared" si="10"/>
        <v>14168</v>
      </c>
      <c r="L14" s="14">
        <f t="shared" si="11"/>
        <v>14651</v>
      </c>
      <c r="M14" s="14">
        <f t="shared" si="12"/>
        <v>16100</v>
      </c>
      <c r="O14" s="45"/>
      <c r="Q14" s="45"/>
    </row>
    <row r="15" spans="1:18" s="15" customFormat="1" ht="22.5" customHeight="1" thickBot="1" x14ac:dyDescent="0.3">
      <c r="A15" s="48">
        <v>3960</v>
      </c>
      <c r="B15" s="51">
        <f t="shared" si="3"/>
        <v>4010</v>
      </c>
      <c r="C15" s="92">
        <f t="shared" si="13"/>
        <v>4060</v>
      </c>
      <c r="D15" s="12" t="s">
        <v>11</v>
      </c>
      <c r="E15" s="13">
        <f t="shared" si="4"/>
        <v>4060</v>
      </c>
      <c r="F15" s="14">
        <f t="shared" si="5"/>
        <v>5359.2</v>
      </c>
      <c r="G15" s="14">
        <f t="shared" si="6"/>
        <v>8120</v>
      </c>
      <c r="H15" s="14">
        <f t="shared" si="7"/>
        <v>9419.1999999999989</v>
      </c>
      <c r="I15" s="14">
        <f t="shared" si="8"/>
        <v>10880.800000000001</v>
      </c>
      <c r="J15" s="14">
        <f t="shared" si="9"/>
        <v>12180</v>
      </c>
      <c r="K15" s="14">
        <f t="shared" si="10"/>
        <v>14291.2</v>
      </c>
      <c r="L15" s="14">
        <f t="shared" si="11"/>
        <v>14778.4</v>
      </c>
      <c r="M15" s="14">
        <f t="shared" si="12"/>
        <v>16240</v>
      </c>
      <c r="O15" s="45"/>
      <c r="Q15" s="45"/>
    </row>
    <row r="16" spans="1:18" s="15" customFormat="1" ht="22.5" customHeight="1" thickBot="1" x14ac:dyDescent="0.3">
      <c r="A16" s="48">
        <v>3985</v>
      </c>
      <c r="B16" s="51">
        <f t="shared" si="3"/>
        <v>4035</v>
      </c>
      <c r="C16" s="92">
        <f t="shared" si="13"/>
        <v>4085</v>
      </c>
      <c r="D16" s="12" t="s">
        <v>12</v>
      </c>
      <c r="E16" s="13">
        <f t="shared" si="4"/>
        <v>4085</v>
      </c>
      <c r="F16" s="14">
        <f t="shared" si="5"/>
        <v>5392.2</v>
      </c>
      <c r="G16" s="14">
        <f t="shared" si="6"/>
        <v>8170</v>
      </c>
      <c r="H16" s="14">
        <f t="shared" si="7"/>
        <v>9477.1999999999989</v>
      </c>
      <c r="I16" s="14">
        <f t="shared" si="8"/>
        <v>10947.800000000001</v>
      </c>
      <c r="J16" s="14">
        <f t="shared" si="9"/>
        <v>12255</v>
      </c>
      <c r="K16" s="14">
        <f t="shared" si="10"/>
        <v>14379.2</v>
      </c>
      <c r="L16" s="14">
        <f t="shared" si="11"/>
        <v>14869.4</v>
      </c>
      <c r="M16" s="14">
        <f t="shared" si="12"/>
        <v>16340</v>
      </c>
      <c r="O16" s="45"/>
      <c r="Q16" s="45"/>
    </row>
    <row r="17" spans="1:17" s="15" customFormat="1" ht="22.2" customHeight="1" thickBot="1" x14ac:dyDescent="0.3">
      <c r="A17" s="48">
        <v>4025</v>
      </c>
      <c r="B17" s="51">
        <f t="shared" si="3"/>
        <v>4075</v>
      </c>
      <c r="C17" s="92">
        <f t="shared" si="13"/>
        <v>4125</v>
      </c>
      <c r="D17" s="12" t="s">
        <v>13</v>
      </c>
      <c r="E17" s="13">
        <f t="shared" si="4"/>
        <v>4125</v>
      </c>
      <c r="F17" s="14">
        <f t="shared" si="5"/>
        <v>5445</v>
      </c>
      <c r="G17" s="14">
        <f t="shared" si="6"/>
        <v>8250</v>
      </c>
      <c r="H17" s="14">
        <f t="shared" si="7"/>
        <v>9570</v>
      </c>
      <c r="I17" s="14">
        <f t="shared" si="8"/>
        <v>11055</v>
      </c>
      <c r="J17" s="14">
        <f t="shared" si="9"/>
        <v>12375</v>
      </c>
      <c r="K17" s="14">
        <f t="shared" si="10"/>
        <v>14520</v>
      </c>
      <c r="L17" s="14">
        <f t="shared" si="11"/>
        <v>15015</v>
      </c>
      <c r="M17" s="14">
        <f t="shared" si="12"/>
        <v>16500</v>
      </c>
      <c r="O17" s="45"/>
      <c r="Q17" s="45"/>
    </row>
    <row r="18" spans="1:17" ht="22.5" customHeight="1" thickBot="1" x14ac:dyDescent="0.3">
      <c r="A18" s="48">
        <v>4040</v>
      </c>
      <c r="B18" s="51">
        <f t="shared" si="3"/>
        <v>4090</v>
      </c>
      <c r="C18" s="92">
        <f t="shared" si="13"/>
        <v>4140</v>
      </c>
      <c r="D18" s="12" t="s">
        <v>14</v>
      </c>
      <c r="E18" s="13">
        <f t="shared" si="4"/>
        <v>4140</v>
      </c>
      <c r="F18" s="14">
        <f t="shared" si="5"/>
        <v>5464.8</v>
      </c>
      <c r="G18" s="14">
        <f t="shared" si="6"/>
        <v>8280</v>
      </c>
      <c r="H18" s="14">
        <f t="shared" si="7"/>
        <v>9604.7999999999993</v>
      </c>
      <c r="I18" s="14">
        <f t="shared" si="8"/>
        <v>11095.2</v>
      </c>
      <c r="J18" s="14">
        <f t="shared" si="9"/>
        <v>12420</v>
      </c>
      <c r="K18" s="14">
        <f t="shared" si="10"/>
        <v>14572.8</v>
      </c>
      <c r="L18" s="14">
        <f t="shared" si="11"/>
        <v>15069.6</v>
      </c>
      <c r="M18" s="14">
        <f t="shared" si="12"/>
        <v>16560</v>
      </c>
      <c r="O18" s="45"/>
      <c r="Q18" s="45"/>
    </row>
    <row r="19" spans="1:17" s="15" customFormat="1" ht="22.2" customHeight="1" thickBot="1" x14ac:dyDescent="0.3">
      <c r="A19" s="48">
        <v>4060</v>
      </c>
      <c r="B19" s="51">
        <f t="shared" si="3"/>
        <v>4110</v>
      </c>
      <c r="C19" s="92">
        <f t="shared" si="13"/>
        <v>4160</v>
      </c>
      <c r="D19" s="12" t="s">
        <v>15</v>
      </c>
      <c r="E19" s="13">
        <f t="shared" si="4"/>
        <v>4160</v>
      </c>
      <c r="F19" s="14">
        <f t="shared" si="5"/>
        <v>5491.2</v>
      </c>
      <c r="G19" s="14">
        <f t="shared" si="6"/>
        <v>8320</v>
      </c>
      <c r="H19" s="14">
        <f t="shared" si="7"/>
        <v>9651.1999999999989</v>
      </c>
      <c r="I19" s="14">
        <f t="shared" si="8"/>
        <v>11148.800000000001</v>
      </c>
      <c r="J19" s="14">
        <f t="shared" si="9"/>
        <v>12480</v>
      </c>
      <c r="K19" s="14">
        <f t="shared" si="10"/>
        <v>14643.2</v>
      </c>
      <c r="L19" s="14">
        <f t="shared" si="11"/>
        <v>15142.4</v>
      </c>
      <c r="M19" s="14">
        <f t="shared" si="12"/>
        <v>16640</v>
      </c>
      <c r="O19" s="45"/>
      <c r="Q19" s="45"/>
    </row>
    <row r="20" spans="1:17" s="15" customFormat="1" ht="22.5" customHeight="1" thickBot="1" x14ac:dyDescent="0.3">
      <c r="A20" s="48">
        <v>4080</v>
      </c>
      <c r="B20" s="51">
        <f t="shared" si="3"/>
        <v>4130</v>
      </c>
      <c r="C20" s="92">
        <f t="shared" si="13"/>
        <v>4180</v>
      </c>
      <c r="D20" s="12" t="s">
        <v>16</v>
      </c>
      <c r="E20" s="13">
        <f t="shared" si="4"/>
        <v>4180</v>
      </c>
      <c r="F20" s="14">
        <f t="shared" si="5"/>
        <v>5517.6</v>
      </c>
      <c r="G20" s="14">
        <f t="shared" si="6"/>
        <v>8360</v>
      </c>
      <c r="H20" s="14">
        <f t="shared" si="7"/>
        <v>9697.5999999999985</v>
      </c>
      <c r="I20" s="14">
        <f t="shared" si="8"/>
        <v>11202.400000000001</v>
      </c>
      <c r="J20" s="14">
        <f t="shared" si="9"/>
        <v>12540</v>
      </c>
      <c r="K20" s="14">
        <f t="shared" si="10"/>
        <v>14713.6</v>
      </c>
      <c r="L20" s="14">
        <f t="shared" si="11"/>
        <v>15215.2</v>
      </c>
      <c r="M20" s="14">
        <f t="shared" si="12"/>
        <v>16720</v>
      </c>
      <c r="O20" s="45"/>
      <c r="Q20" s="45"/>
    </row>
    <row r="21" spans="1:17" s="15" customFormat="1" ht="22.5" customHeight="1" thickBot="1" x14ac:dyDescent="0.3">
      <c r="A21" s="48">
        <v>4125</v>
      </c>
      <c r="B21" s="51">
        <f t="shared" si="3"/>
        <v>4175</v>
      </c>
      <c r="C21" s="92">
        <f t="shared" si="13"/>
        <v>4225</v>
      </c>
      <c r="D21" s="12" t="s">
        <v>17</v>
      </c>
      <c r="E21" s="13">
        <f t="shared" si="4"/>
        <v>4225</v>
      </c>
      <c r="F21" s="14">
        <f t="shared" si="5"/>
        <v>5577</v>
      </c>
      <c r="G21" s="14">
        <f t="shared" si="6"/>
        <v>8450</v>
      </c>
      <c r="H21" s="14">
        <f t="shared" si="7"/>
        <v>9802</v>
      </c>
      <c r="I21" s="14">
        <f t="shared" si="8"/>
        <v>11323</v>
      </c>
      <c r="J21" s="14">
        <f t="shared" si="9"/>
        <v>12675</v>
      </c>
      <c r="K21" s="14">
        <f t="shared" si="10"/>
        <v>14872</v>
      </c>
      <c r="L21" s="14">
        <f t="shared" si="11"/>
        <v>15379</v>
      </c>
      <c r="M21" s="14">
        <f t="shared" si="12"/>
        <v>16900</v>
      </c>
      <c r="O21" s="45"/>
      <c r="Q21" s="45"/>
    </row>
    <row r="22" spans="1:17" s="15" customFormat="1" ht="22.5" customHeight="1" thickBot="1" x14ac:dyDescent="0.3">
      <c r="A22" s="48">
        <v>4145</v>
      </c>
      <c r="B22" s="51">
        <f t="shared" si="3"/>
        <v>4195</v>
      </c>
      <c r="C22" s="92">
        <f t="shared" si="13"/>
        <v>4245</v>
      </c>
      <c r="D22" s="12" t="s">
        <v>18</v>
      </c>
      <c r="E22" s="13">
        <f t="shared" si="4"/>
        <v>4245</v>
      </c>
      <c r="F22" s="14">
        <f t="shared" si="5"/>
        <v>5603.4000000000005</v>
      </c>
      <c r="G22" s="14">
        <f t="shared" si="6"/>
        <v>8490</v>
      </c>
      <c r="H22" s="14">
        <f t="shared" si="7"/>
        <v>9848.4</v>
      </c>
      <c r="I22" s="14">
        <f t="shared" si="8"/>
        <v>11376.6</v>
      </c>
      <c r="J22" s="14">
        <f t="shared" si="9"/>
        <v>12735</v>
      </c>
      <c r="K22" s="14">
        <f t="shared" si="10"/>
        <v>14942.4</v>
      </c>
      <c r="L22" s="14">
        <f t="shared" si="11"/>
        <v>15451.800000000001</v>
      </c>
      <c r="M22" s="14">
        <f t="shared" si="12"/>
        <v>16980</v>
      </c>
      <c r="O22" s="45"/>
      <c r="Q22" s="45"/>
    </row>
    <row r="23" spans="1:17" s="15" customFormat="1" ht="22.5" customHeight="1" thickBot="1" x14ac:dyDescent="0.3">
      <c r="A23" s="48">
        <v>4190</v>
      </c>
      <c r="B23" s="51">
        <f t="shared" si="3"/>
        <v>4240</v>
      </c>
      <c r="C23" s="92">
        <f t="shared" si="13"/>
        <v>4290</v>
      </c>
      <c r="D23" s="12" t="s">
        <v>19</v>
      </c>
      <c r="E23" s="13">
        <f t="shared" si="4"/>
        <v>4290</v>
      </c>
      <c r="F23" s="14">
        <f t="shared" si="5"/>
        <v>5662.8</v>
      </c>
      <c r="G23" s="14">
        <f t="shared" si="6"/>
        <v>8580</v>
      </c>
      <c r="H23" s="14">
        <f t="shared" si="7"/>
        <v>9952.7999999999993</v>
      </c>
      <c r="I23" s="14">
        <f t="shared" si="8"/>
        <v>11497.2</v>
      </c>
      <c r="J23" s="14">
        <f t="shared" si="9"/>
        <v>12870</v>
      </c>
      <c r="K23" s="14">
        <f t="shared" si="10"/>
        <v>15100.8</v>
      </c>
      <c r="L23" s="14">
        <f t="shared" si="11"/>
        <v>15615.6</v>
      </c>
      <c r="M23" s="14">
        <f t="shared" si="12"/>
        <v>17160</v>
      </c>
      <c r="O23" s="45"/>
      <c r="Q23" s="45"/>
    </row>
    <row r="24" spans="1:17" s="15" customFormat="1" ht="22.5" customHeight="1" thickBot="1" x14ac:dyDescent="0.3">
      <c r="A24" s="48">
        <v>4220</v>
      </c>
      <c r="B24" s="51">
        <f t="shared" si="3"/>
        <v>4270</v>
      </c>
      <c r="C24" s="92">
        <f t="shared" si="13"/>
        <v>4320</v>
      </c>
      <c r="D24" s="12" t="s">
        <v>20</v>
      </c>
      <c r="E24" s="13">
        <f t="shared" si="4"/>
        <v>4320</v>
      </c>
      <c r="F24" s="14">
        <f t="shared" si="5"/>
        <v>5702.4000000000005</v>
      </c>
      <c r="G24" s="14">
        <f t="shared" si="6"/>
        <v>8640</v>
      </c>
      <c r="H24" s="14">
        <f t="shared" si="7"/>
        <v>10022.4</v>
      </c>
      <c r="I24" s="14">
        <f t="shared" si="8"/>
        <v>11577.6</v>
      </c>
      <c r="J24" s="14">
        <f t="shared" si="9"/>
        <v>12960</v>
      </c>
      <c r="K24" s="14">
        <f t="shared" si="10"/>
        <v>15206.4</v>
      </c>
      <c r="L24" s="14">
        <f t="shared" si="11"/>
        <v>15724.800000000001</v>
      </c>
      <c r="M24" s="14">
        <f t="shared" si="12"/>
        <v>17280</v>
      </c>
      <c r="O24" s="45"/>
      <c r="Q24" s="45"/>
    </row>
    <row r="25" spans="1:17" s="15" customFormat="1" ht="22.2" customHeight="1" thickBot="1" x14ac:dyDescent="0.3">
      <c r="A25" s="48">
        <v>4280</v>
      </c>
      <c r="B25" s="51">
        <f t="shared" si="3"/>
        <v>4330</v>
      </c>
      <c r="C25" s="92">
        <f t="shared" si="13"/>
        <v>4380</v>
      </c>
      <c r="D25" s="12" t="s">
        <v>21</v>
      </c>
      <c r="E25" s="13">
        <f t="shared" si="4"/>
        <v>4380</v>
      </c>
      <c r="F25" s="14">
        <f t="shared" si="5"/>
        <v>5781.6</v>
      </c>
      <c r="G25" s="14">
        <f t="shared" si="6"/>
        <v>8760</v>
      </c>
      <c r="H25" s="14">
        <f t="shared" si="7"/>
        <v>10161.599999999999</v>
      </c>
      <c r="I25" s="14">
        <f t="shared" si="8"/>
        <v>11738.400000000001</v>
      </c>
      <c r="J25" s="14">
        <f t="shared" si="9"/>
        <v>13140</v>
      </c>
      <c r="K25" s="14">
        <f t="shared" si="10"/>
        <v>15417.6</v>
      </c>
      <c r="L25" s="14">
        <f t="shared" si="11"/>
        <v>15943.2</v>
      </c>
      <c r="M25" s="14">
        <f t="shared" si="12"/>
        <v>17520</v>
      </c>
      <c r="O25" s="45"/>
      <c r="Q25" s="45"/>
    </row>
    <row r="26" spans="1:17" s="15" customFormat="1" ht="22.5" customHeight="1" thickBot="1" x14ac:dyDescent="0.3">
      <c r="A26" s="48">
        <v>4645</v>
      </c>
      <c r="B26" s="51">
        <f t="shared" si="3"/>
        <v>4695</v>
      </c>
      <c r="C26" s="92">
        <f t="shared" si="13"/>
        <v>4745</v>
      </c>
      <c r="D26" s="12" t="s">
        <v>22</v>
      </c>
      <c r="E26" s="13">
        <f t="shared" si="4"/>
        <v>4745</v>
      </c>
      <c r="F26" s="14">
        <f t="shared" si="5"/>
        <v>6263.4000000000005</v>
      </c>
      <c r="G26" s="14">
        <f t="shared" si="6"/>
        <v>9490</v>
      </c>
      <c r="H26" s="14">
        <f t="shared" si="7"/>
        <v>11008.4</v>
      </c>
      <c r="I26" s="14">
        <f t="shared" si="8"/>
        <v>12716.6</v>
      </c>
      <c r="J26" s="14">
        <f t="shared" si="9"/>
        <v>14235</v>
      </c>
      <c r="K26" s="14">
        <f t="shared" si="10"/>
        <v>16702.400000000001</v>
      </c>
      <c r="L26" s="14">
        <f t="shared" si="11"/>
        <v>17271.8</v>
      </c>
      <c r="M26" s="14">
        <f t="shared" si="12"/>
        <v>18980</v>
      </c>
      <c r="N26" s="15" t="s">
        <v>23</v>
      </c>
      <c r="O26" s="45"/>
      <c r="Q26" s="45"/>
    </row>
    <row r="27" spans="1:17" s="15" customFormat="1" ht="12.75" customHeight="1" x14ac:dyDescent="0.25">
      <c r="D27" s="17"/>
      <c r="E27" s="18"/>
      <c r="F27" s="18"/>
      <c r="G27" s="18"/>
      <c r="H27" s="18"/>
      <c r="I27" s="18"/>
      <c r="J27" s="18"/>
      <c r="K27" s="18"/>
      <c r="L27" s="18"/>
      <c r="M27" s="18"/>
      <c r="Q27" s="16"/>
    </row>
    <row r="28" spans="1:17" ht="22.5" customHeight="1" x14ac:dyDescent="0.3">
      <c r="M28" s="19" t="s">
        <v>24</v>
      </c>
    </row>
    <row r="46" spans="4:7" ht="15.6" x14ac:dyDescent="0.3">
      <c r="D46" s="1"/>
      <c r="E46" s="52"/>
      <c r="F46" s="53"/>
      <c r="G46" s="53"/>
    </row>
  </sheetData>
  <mergeCells count="3">
    <mergeCell ref="E46:G46"/>
    <mergeCell ref="A1:M1"/>
    <mergeCell ref="A2:M2"/>
  </mergeCells>
  <printOptions horizontalCentered="1" verticalCentered="1"/>
  <pageMargins left="0.17" right="0.18" top="0.5" bottom="0.5" header="0.5" footer="0.5"/>
  <pageSetup scale="82" orientation="landscape" r:id="rId1"/>
  <headerFooter alignWithMargins="0"/>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66"/>
  <sheetViews>
    <sheetView workbookViewId="0">
      <selection activeCell="J39" sqref="J39:N43"/>
    </sheetView>
  </sheetViews>
  <sheetFormatPr defaultColWidth="9.109375" defaultRowHeight="13.2" x14ac:dyDescent="0.25"/>
  <cols>
    <col min="1" max="16384" width="9.109375" style="20"/>
  </cols>
  <sheetData>
    <row r="1" spans="2:9" x14ac:dyDescent="0.25">
      <c r="B1" s="79" t="s">
        <v>25</v>
      </c>
      <c r="C1" s="80"/>
      <c r="D1" s="80"/>
      <c r="E1" s="80"/>
      <c r="F1" s="80"/>
      <c r="G1" s="80"/>
      <c r="H1" s="81"/>
    </row>
    <row r="2" spans="2:9" ht="13.8" thickBot="1" x14ac:dyDescent="0.3">
      <c r="B2" s="82" t="s">
        <v>26</v>
      </c>
      <c r="C2" s="83"/>
      <c r="D2" s="83"/>
      <c r="E2" s="83"/>
      <c r="F2" s="83"/>
      <c r="G2" s="83"/>
      <c r="H2" s="84"/>
    </row>
    <row r="3" spans="2:9" x14ac:dyDescent="0.25">
      <c r="B3" s="21"/>
      <c r="C3" s="22"/>
      <c r="D3" s="22"/>
      <c r="E3" s="85" t="s">
        <v>27</v>
      </c>
      <c r="F3" s="85"/>
      <c r="G3" s="85"/>
      <c r="H3" s="86"/>
    </row>
    <row r="4" spans="2:9" x14ac:dyDescent="0.25">
      <c r="B4" s="23"/>
      <c r="E4" s="60"/>
      <c r="F4" s="60"/>
      <c r="G4" s="60"/>
      <c r="H4" s="87"/>
    </row>
    <row r="5" spans="2:9" x14ac:dyDescent="0.25">
      <c r="B5" s="23" t="s">
        <v>28</v>
      </c>
      <c r="C5" s="20" t="s">
        <v>29</v>
      </c>
      <c r="E5" s="60"/>
      <c r="F5" s="60"/>
      <c r="G5" s="60"/>
      <c r="H5" s="87"/>
    </row>
    <row r="6" spans="2:9" x14ac:dyDescent="0.25">
      <c r="B6" s="23" t="s">
        <v>30</v>
      </c>
      <c r="E6" s="60"/>
      <c r="F6" s="60"/>
      <c r="G6" s="60"/>
      <c r="H6" s="87"/>
    </row>
    <row r="7" spans="2:9" x14ac:dyDescent="0.25">
      <c r="B7" s="23" t="s">
        <v>31</v>
      </c>
      <c r="C7" s="20" t="s">
        <v>32</v>
      </c>
      <c r="E7" s="60"/>
      <c r="F7" s="60"/>
      <c r="G7" s="60"/>
      <c r="H7" s="87"/>
    </row>
    <row r="8" spans="2:9" x14ac:dyDescent="0.25">
      <c r="B8" s="23" t="s">
        <v>33</v>
      </c>
      <c r="E8" s="60"/>
      <c r="F8" s="60"/>
      <c r="G8" s="60"/>
      <c r="H8" s="87"/>
    </row>
    <row r="9" spans="2:9" x14ac:dyDescent="0.25">
      <c r="B9" s="23" t="s">
        <v>34</v>
      </c>
      <c r="C9" s="20" t="s">
        <v>35</v>
      </c>
      <c r="E9" s="60"/>
      <c r="F9" s="60"/>
      <c r="G9" s="60"/>
      <c r="H9" s="87"/>
    </row>
    <row r="10" spans="2:9" ht="13.8" thickBot="1" x14ac:dyDescent="0.3">
      <c r="B10" s="24"/>
      <c r="C10" s="25"/>
      <c r="D10" s="25"/>
      <c r="E10" s="25"/>
      <c r="F10" s="25"/>
      <c r="G10" s="25"/>
      <c r="H10" s="26"/>
    </row>
    <row r="11" spans="2:9" ht="13.8" thickBot="1" x14ac:dyDescent="0.3"/>
    <row r="12" spans="2:9" ht="13.8" thickBot="1" x14ac:dyDescent="0.3">
      <c r="B12" s="57" t="s">
        <v>36</v>
      </c>
      <c r="C12" s="58"/>
      <c r="D12" s="58"/>
      <c r="E12" s="58"/>
      <c r="F12" s="58"/>
      <c r="G12" s="59"/>
    </row>
    <row r="13" spans="2:9" x14ac:dyDescent="0.25">
      <c r="B13" s="88"/>
      <c r="C13" s="89"/>
      <c r="D13" s="89"/>
      <c r="E13" s="89"/>
      <c r="F13" s="27"/>
      <c r="G13" s="28"/>
    </row>
    <row r="14" spans="2:9" x14ac:dyDescent="0.25">
      <c r="B14" s="78" t="s">
        <v>37</v>
      </c>
      <c r="C14" s="64"/>
      <c r="D14" s="64" t="s">
        <v>38</v>
      </c>
      <c r="E14" s="64"/>
      <c r="F14" s="64" t="s">
        <v>39</v>
      </c>
      <c r="G14" s="65"/>
      <c r="I14" s="29" t="s">
        <v>40</v>
      </c>
    </row>
    <row r="15" spans="2:9" x14ac:dyDescent="0.25">
      <c r="B15" s="68" t="s">
        <v>41</v>
      </c>
      <c r="C15" s="69"/>
      <c r="D15" s="69">
        <v>3</v>
      </c>
      <c r="E15" s="69"/>
      <c r="F15" s="76">
        <v>0.25</v>
      </c>
      <c r="G15" s="77"/>
      <c r="I15" s="29" t="s">
        <v>42</v>
      </c>
    </row>
    <row r="16" spans="2:9" x14ac:dyDescent="0.25">
      <c r="B16" s="68" t="s">
        <v>43</v>
      </c>
      <c r="C16" s="69"/>
      <c r="D16" s="69">
        <v>4</v>
      </c>
      <c r="E16" s="69"/>
      <c r="F16" s="76">
        <v>0.33</v>
      </c>
      <c r="G16" s="77"/>
      <c r="I16" s="29" t="s">
        <v>44</v>
      </c>
    </row>
    <row r="17" spans="2:9" x14ac:dyDescent="0.25">
      <c r="B17" s="68" t="s">
        <v>45</v>
      </c>
      <c r="C17" s="69"/>
      <c r="D17" s="69">
        <v>6</v>
      </c>
      <c r="E17" s="69"/>
      <c r="F17" s="76">
        <v>0.5</v>
      </c>
      <c r="G17" s="77"/>
      <c r="I17" s="29" t="s">
        <v>46</v>
      </c>
    </row>
    <row r="18" spans="2:9" x14ac:dyDescent="0.25">
      <c r="B18" s="68" t="s">
        <v>47</v>
      </c>
      <c r="C18" s="69"/>
      <c r="D18" s="69">
        <v>7</v>
      </c>
      <c r="E18" s="69"/>
      <c r="F18" s="76">
        <v>0.57999999999999996</v>
      </c>
      <c r="G18" s="77"/>
    </row>
    <row r="19" spans="2:9" x14ac:dyDescent="0.25">
      <c r="B19" s="68" t="s">
        <v>48</v>
      </c>
      <c r="C19" s="69"/>
      <c r="D19" s="69">
        <v>8</v>
      </c>
      <c r="E19" s="69"/>
      <c r="F19" s="76">
        <v>0.67</v>
      </c>
      <c r="G19" s="77"/>
      <c r="I19" s="29" t="s">
        <v>49</v>
      </c>
    </row>
    <row r="20" spans="2:9" x14ac:dyDescent="0.25">
      <c r="B20" s="68" t="s">
        <v>50</v>
      </c>
      <c r="C20" s="69"/>
      <c r="D20" s="69">
        <v>9</v>
      </c>
      <c r="E20" s="69"/>
      <c r="F20" s="76">
        <v>0.75</v>
      </c>
      <c r="G20" s="77"/>
      <c r="I20" s="29" t="s">
        <v>51</v>
      </c>
    </row>
    <row r="21" spans="2:9" x14ac:dyDescent="0.25">
      <c r="B21" s="68" t="s">
        <v>52</v>
      </c>
      <c r="C21" s="69"/>
      <c r="D21" s="69">
        <v>10</v>
      </c>
      <c r="E21" s="69"/>
      <c r="F21" s="70">
        <v>0.88</v>
      </c>
      <c r="G21" s="71"/>
    </row>
    <row r="22" spans="2:9" x14ac:dyDescent="0.25">
      <c r="B22" s="68" t="s">
        <v>53</v>
      </c>
      <c r="C22" s="69"/>
      <c r="D22" s="69">
        <v>11</v>
      </c>
      <c r="E22" s="69"/>
      <c r="F22" s="70">
        <v>0.91</v>
      </c>
      <c r="G22" s="71"/>
    </row>
    <row r="23" spans="2:9" x14ac:dyDescent="0.25">
      <c r="B23" s="68" t="s">
        <v>54</v>
      </c>
      <c r="C23" s="69"/>
      <c r="D23" s="69">
        <v>12</v>
      </c>
      <c r="E23" s="69"/>
      <c r="F23" s="70">
        <v>1</v>
      </c>
      <c r="G23" s="71"/>
    </row>
    <row r="24" spans="2:9" ht="13.8" thickBot="1" x14ac:dyDescent="0.3">
      <c r="B24" s="72" t="s">
        <v>55</v>
      </c>
      <c r="C24" s="73"/>
      <c r="D24" s="73">
        <v>12</v>
      </c>
      <c r="E24" s="73"/>
      <c r="F24" s="74">
        <v>1</v>
      </c>
      <c r="G24" s="75"/>
    </row>
    <row r="25" spans="2:9" ht="13.8" thickBot="1" x14ac:dyDescent="0.3">
      <c r="B25" s="24"/>
      <c r="C25" s="25"/>
      <c r="D25" s="25"/>
      <c r="E25" s="25"/>
      <c r="F25" s="25"/>
      <c r="G25" s="26"/>
    </row>
    <row r="27" spans="2:9" ht="13.8" thickBot="1" x14ac:dyDescent="0.3"/>
    <row r="28" spans="2:9" ht="13.8" thickBot="1" x14ac:dyDescent="0.3">
      <c r="B28" s="57" t="s">
        <v>56</v>
      </c>
      <c r="C28" s="58"/>
      <c r="D28" s="58"/>
      <c r="E28" s="58"/>
      <c r="F28" s="58"/>
      <c r="G28" s="58"/>
      <c r="H28" s="59"/>
    </row>
    <row r="29" spans="2:9" ht="13.8" x14ac:dyDescent="0.3">
      <c r="B29" s="21" t="s">
        <v>57</v>
      </c>
      <c r="C29" s="22" t="s">
        <v>58</v>
      </c>
      <c r="D29" s="22"/>
      <c r="E29" s="22"/>
      <c r="F29" s="30"/>
      <c r="G29" s="31" t="s">
        <v>59</v>
      </c>
      <c r="H29" s="32" t="s">
        <v>60</v>
      </c>
    </row>
    <row r="30" spans="2:9" x14ac:dyDescent="0.25">
      <c r="B30" s="23" t="s">
        <v>61</v>
      </c>
      <c r="F30" s="33"/>
      <c r="G30" s="34">
        <v>1</v>
      </c>
      <c r="H30" s="35">
        <v>0.33</v>
      </c>
    </row>
    <row r="31" spans="2:9" x14ac:dyDescent="0.25">
      <c r="B31" s="23" t="s">
        <v>62</v>
      </c>
      <c r="F31" s="33"/>
      <c r="G31" s="34">
        <v>2</v>
      </c>
      <c r="H31" s="35">
        <v>0.67</v>
      </c>
    </row>
    <row r="32" spans="2:9" ht="13.8" thickBot="1" x14ac:dyDescent="0.3">
      <c r="B32" s="23" t="s">
        <v>63</v>
      </c>
      <c r="C32" s="20" t="s">
        <v>64</v>
      </c>
      <c r="F32" s="33"/>
      <c r="G32" s="36">
        <v>3</v>
      </c>
      <c r="H32" s="37" t="s">
        <v>65</v>
      </c>
    </row>
    <row r="33" spans="2:14" x14ac:dyDescent="0.25">
      <c r="B33" s="23" t="s">
        <v>66</v>
      </c>
      <c r="H33" s="38"/>
    </row>
    <row r="34" spans="2:14" x14ac:dyDescent="0.25">
      <c r="B34" s="23" t="s">
        <v>67</v>
      </c>
      <c r="H34" s="38"/>
    </row>
    <row r="35" spans="2:14" x14ac:dyDescent="0.25">
      <c r="B35" s="23"/>
      <c r="H35" s="38"/>
    </row>
    <row r="36" spans="2:14" ht="13.8" thickBot="1" x14ac:dyDescent="0.3">
      <c r="B36" s="39" t="s">
        <v>68</v>
      </c>
      <c r="C36" s="25"/>
      <c r="D36" s="25"/>
      <c r="E36" s="25"/>
      <c r="F36" s="25"/>
      <c r="G36" s="25"/>
      <c r="H36" s="26"/>
    </row>
    <row r="37" spans="2:14" ht="13.8" thickBot="1" x14ac:dyDescent="0.3"/>
    <row r="38" spans="2:14" ht="13.8" thickBot="1" x14ac:dyDescent="0.3">
      <c r="B38" s="57" t="s">
        <v>82</v>
      </c>
      <c r="C38" s="58"/>
      <c r="D38" s="58"/>
      <c r="E38" s="58"/>
      <c r="F38" s="58"/>
      <c r="G38" s="58"/>
      <c r="H38" s="59"/>
      <c r="I38"/>
      <c r="J38"/>
      <c r="K38"/>
      <c r="L38"/>
      <c r="M38"/>
      <c r="N38"/>
    </row>
    <row r="39" spans="2:14" x14ac:dyDescent="0.25">
      <c r="B39" s="21" t="s">
        <v>8</v>
      </c>
      <c r="C39" s="22" t="s">
        <v>69</v>
      </c>
      <c r="D39" s="22"/>
      <c r="E39" s="22"/>
      <c r="F39" s="22"/>
      <c r="G39" s="22"/>
      <c r="H39" s="40"/>
      <c r="I39"/>
      <c r="J39" s="60" t="s">
        <v>27</v>
      </c>
      <c r="K39" s="60"/>
      <c r="L39" s="60"/>
      <c r="M39" s="60"/>
      <c r="N39" s="60"/>
    </row>
    <row r="40" spans="2:14" x14ac:dyDescent="0.25">
      <c r="B40" s="23" t="s">
        <v>10</v>
      </c>
      <c r="C40" s="20" t="s">
        <v>70</v>
      </c>
      <c r="H40" s="38"/>
      <c r="I40"/>
      <c r="J40" s="60"/>
      <c r="K40" s="60"/>
      <c r="L40" s="60"/>
      <c r="M40" s="60"/>
      <c r="N40" s="60"/>
    </row>
    <row r="41" spans="2:14" x14ac:dyDescent="0.25">
      <c r="B41" s="23" t="s">
        <v>12</v>
      </c>
      <c r="C41" s="20" t="s">
        <v>71</v>
      </c>
      <c r="H41" s="38"/>
      <c r="I41"/>
      <c r="J41" s="60"/>
      <c r="K41" s="60"/>
      <c r="L41" s="60"/>
      <c r="M41" s="60"/>
      <c r="N41" s="60"/>
    </row>
    <row r="42" spans="2:14" x14ac:dyDescent="0.25">
      <c r="B42" s="23" t="s">
        <v>14</v>
      </c>
      <c r="C42" s="20" t="s">
        <v>72</v>
      </c>
      <c r="H42" s="38"/>
      <c r="I42"/>
      <c r="J42" s="60"/>
      <c r="K42" s="60"/>
      <c r="L42" s="60"/>
      <c r="M42" s="60"/>
      <c r="N42" s="60"/>
    </row>
    <row r="43" spans="2:14" x14ac:dyDescent="0.25">
      <c r="B43" s="23" t="s">
        <v>18</v>
      </c>
      <c r="C43" s="20" t="s">
        <v>83</v>
      </c>
      <c r="H43" s="38"/>
      <c r="I43"/>
      <c r="J43" s="60"/>
      <c r="K43" s="60"/>
      <c r="L43" s="60"/>
      <c r="M43" s="60"/>
      <c r="N43" s="60"/>
    </row>
    <row r="44" spans="2:14" ht="13.8" thickBot="1" x14ac:dyDescent="0.3">
      <c r="B44" s="24" t="s">
        <v>20</v>
      </c>
      <c r="C44" s="25" t="s">
        <v>84</v>
      </c>
      <c r="D44" s="25"/>
      <c r="E44" s="25"/>
      <c r="F44" s="25"/>
      <c r="G44" s="25"/>
      <c r="H44" s="26"/>
      <c r="I44"/>
      <c r="J44"/>
      <c r="K44"/>
      <c r="L44"/>
      <c r="M44"/>
      <c r="N44"/>
    </row>
    <row r="45" spans="2:14" ht="13.8" thickBot="1" x14ac:dyDescent="0.3"/>
    <row r="46" spans="2:14" ht="13.8" thickBot="1" x14ac:dyDescent="0.3">
      <c r="B46" s="57" t="s">
        <v>73</v>
      </c>
      <c r="C46" s="58"/>
      <c r="D46" s="58"/>
      <c r="E46" s="58"/>
      <c r="F46" s="58"/>
      <c r="G46" s="58"/>
      <c r="H46" s="59"/>
    </row>
    <row r="47" spans="2:14" ht="12.75" customHeight="1" x14ac:dyDescent="0.25">
      <c r="B47" s="21"/>
      <c r="C47" s="22" t="s">
        <v>28</v>
      </c>
      <c r="D47" s="22" t="s">
        <v>29</v>
      </c>
      <c r="E47" s="22"/>
      <c r="F47" s="22"/>
      <c r="G47" s="22"/>
      <c r="H47" s="40"/>
      <c r="I47" s="60" t="s">
        <v>27</v>
      </c>
      <c r="J47" s="60"/>
      <c r="K47" s="60"/>
      <c r="L47" s="60"/>
      <c r="M47" s="60"/>
    </row>
    <row r="48" spans="2:14" x14ac:dyDescent="0.25">
      <c r="B48" s="23"/>
      <c r="C48" s="20" t="s">
        <v>30</v>
      </c>
      <c r="H48" s="38"/>
      <c r="I48" s="60"/>
      <c r="J48" s="60"/>
      <c r="K48" s="60"/>
      <c r="L48" s="60"/>
      <c r="M48" s="60"/>
    </row>
    <row r="49" spans="2:13" x14ac:dyDescent="0.25">
      <c r="B49" s="23"/>
      <c r="C49" s="20" t="s">
        <v>31</v>
      </c>
      <c r="D49" s="20" t="s">
        <v>32</v>
      </c>
      <c r="H49" s="38"/>
      <c r="I49" s="60"/>
      <c r="J49" s="60"/>
      <c r="K49" s="60"/>
      <c r="L49" s="60"/>
      <c r="M49" s="60"/>
    </row>
    <row r="50" spans="2:13" x14ac:dyDescent="0.25">
      <c r="B50" s="23"/>
      <c r="C50" s="20" t="s">
        <v>33</v>
      </c>
      <c r="H50" s="38"/>
      <c r="I50" s="60"/>
      <c r="J50" s="60"/>
      <c r="K50" s="60"/>
      <c r="L50" s="60"/>
      <c r="M50" s="60"/>
    </row>
    <row r="51" spans="2:13" ht="13.8" thickBot="1" x14ac:dyDescent="0.3">
      <c r="B51" s="24"/>
      <c r="C51" s="25" t="s">
        <v>34</v>
      </c>
      <c r="D51" s="25" t="s">
        <v>74</v>
      </c>
      <c r="E51" s="25"/>
      <c r="F51" s="25"/>
      <c r="G51" s="25"/>
      <c r="H51" s="26"/>
      <c r="I51" s="60"/>
      <c r="J51" s="60"/>
      <c r="K51" s="60"/>
      <c r="L51" s="60"/>
      <c r="M51" s="60"/>
    </row>
    <row r="52" spans="2:13" ht="13.8" thickBot="1" x14ac:dyDescent="0.3"/>
    <row r="53" spans="2:13" ht="13.8" thickBot="1" x14ac:dyDescent="0.3">
      <c r="B53" s="57" t="s">
        <v>75</v>
      </c>
      <c r="C53" s="58"/>
      <c r="D53" s="58"/>
      <c r="E53" s="58"/>
      <c r="F53" s="58"/>
      <c r="G53" s="58"/>
      <c r="H53" s="59"/>
    </row>
    <row r="54" spans="2:13" ht="12.75" customHeight="1" x14ac:dyDescent="0.25">
      <c r="B54" s="21"/>
      <c r="C54" s="22" t="s">
        <v>28</v>
      </c>
      <c r="D54" s="22" t="s">
        <v>29</v>
      </c>
      <c r="E54" s="22"/>
      <c r="F54" s="22"/>
      <c r="G54" s="22"/>
      <c r="H54" s="40"/>
      <c r="I54" s="60" t="s">
        <v>27</v>
      </c>
      <c r="J54" s="60"/>
      <c r="K54" s="60"/>
      <c r="L54" s="60"/>
      <c r="M54" s="60"/>
    </row>
    <row r="55" spans="2:13" x14ac:dyDescent="0.25">
      <c r="B55" s="23"/>
      <c r="C55" s="20" t="s">
        <v>30</v>
      </c>
      <c r="H55" s="38"/>
      <c r="I55" s="60"/>
      <c r="J55" s="60"/>
      <c r="K55" s="60"/>
      <c r="L55" s="60"/>
      <c r="M55" s="60"/>
    </row>
    <row r="56" spans="2:13" x14ac:dyDescent="0.25">
      <c r="B56" s="23"/>
      <c r="C56" s="20" t="s">
        <v>31</v>
      </c>
      <c r="D56" s="20" t="s">
        <v>32</v>
      </c>
      <c r="H56" s="38"/>
      <c r="I56" s="60"/>
      <c r="J56" s="60"/>
      <c r="K56" s="60"/>
      <c r="L56" s="60"/>
      <c r="M56" s="60"/>
    </row>
    <row r="57" spans="2:13" x14ac:dyDescent="0.25">
      <c r="B57" s="23"/>
      <c r="C57" s="20" t="s">
        <v>33</v>
      </c>
      <c r="H57" s="38"/>
      <c r="I57" s="60"/>
      <c r="J57" s="60"/>
      <c r="K57" s="60"/>
      <c r="L57" s="60"/>
      <c r="M57" s="60"/>
    </row>
    <row r="58" spans="2:13" ht="13.8" thickBot="1" x14ac:dyDescent="0.3">
      <c r="B58" s="24"/>
      <c r="C58" s="25" t="s">
        <v>34</v>
      </c>
      <c r="D58" s="25" t="s">
        <v>74</v>
      </c>
      <c r="E58" s="25"/>
      <c r="F58" s="25"/>
      <c r="G58" s="25"/>
      <c r="H58" s="26"/>
      <c r="I58" s="60"/>
      <c r="J58" s="60"/>
      <c r="K58" s="60"/>
      <c r="L58" s="60"/>
      <c r="M58" s="60"/>
    </row>
    <row r="60" spans="2:13" ht="13.8" thickBot="1" x14ac:dyDescent="0.3"/>
    <row r="61" spans="2:13" ht="13.8" thickBot="1" x14ac:dyDescent="0.3">
      <c r="B61" s="61" t="s">
        <v>76</v>
      </c>
      <c r="C61" s="62"/>
      <c r="D61" s="62"/>
      <c r="E61" s="63"/>
    </row>
    <row r="62" spans="2:13" x14ac:dyDescent="0.25">
      <c r="B62" s="41" t="s">
        <v>77</v>
      </c>
      <c r="C62" s="29"/>
      <c r="D62" s="64" t="s">
        <v>39</v>
      </c>
      <c r="E62" s="65"/>
      <c r="F62" s="29" t="s">
        <v>78</v>
      </c>
      <c r="G62" s="29"/>
      <c r="H62" s="29"/>
      <c r="I62" s="29"/>
    </row>
    <row r="63" spans="2:13" x14ac:dyDescent="0.25">
      <c r="B63" s="42">
        <v>1</v>
      </c>
      <c r="C63" s="29"/>
      <c r="D63" s="66">
        <v>0.25</v>
      </c>
      <c r="E63" s="67"/>
      <c r="F63" s="29" t="s">
        <v>79</v>
      </c>
      <c r="G63" s="29"/>
      <c r="H63" s="29"/>
      <c r="I63" s="29"/>
    </row>
    <row r="64" spans="2:13" x14ac:dyDescent="0.25">
      <c r="B64" s="42">
        <v>2</v>
      </c>
      <c r="C64" s="29"/>
      <c r="D64" s="66">
        <v>0.5</v>
      </c>
      <c r="E64" s="67"/>
      <c r="F64" s="29" t="s">
        <v>80</v>
      </c>
      <c r="G64" s="29"/>
      <c r="H64" s="29"/>
      <c r="I64" s="29"/>
    </row>
    <row r="65" spans="2:9" x14ac:dyDescent="0.25">
      <c r="B65" s="42">
        <v>3</v>
      </c>
      <c r="C65" s="29"/>
      <c r="D65" s="66">
        <v>0.75</v>
      </c>
      <c r="E65" s="67"/>
      <c r="F65" s="29" t="s">
        <v>81</v>
      </c>
      <c r="G65" s="29"/>
      <c r="H65" s="29"/>
      <c r="I65" s="29"/>
    </row>
    <row r="66" spans="2:9" ht="13.8" thickBot="1" x14ac:dyDescent="0.3">
      <c r="B66" s="43">
        <v>4</v>
      </c>
      <c r="C66" s="44"/>
      <c r="D66" s="55">
        <v>1</v>
      </c>
      <c r="E66" s="56"/>
    </row>
  </sheetData>
  <mergeCells count="51">
    <mergeCell ref="B14:C14"/>
    <mergeCell ref="D14:E14"/>
    <mergeCell ref="F14:G14"/>
    <mergeCell ref="B1:H1"/>
    <mergeCell ref="B2:H2"/>
    <mergeCell ref="E3:H9"/>
    <mergeCell ref="B12:G12"/>
    <mergeCell ref="B13:E13"/>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D66:E66"/>
    <mergeCell ref="B28:H28"/>
    <mergeCell ref="B38:H38"/>
    <mergeCell ref="B46:H46"/>
    <mergeCell ref="I47:M51"/>
    <mergeCell ref="B53:H53"/>
    <mergeCell ref="I54:M58"/>
    <mergeCell ref="B61:E61"/>
    <mergeCell ref="D62:E62"/>
    <mergeCell ref="D63:E63"/>
    <mergeCell ref="D64:E64"/>
    <mergeCell ref="D65:E65"/>
    <mergeCell ref="J39:N43"/>
  </mergeCells>
  <pageMargins left="0.7" right="0.7" top="0.75" bottom="0.75" header="0.3" footer="0.3"/>
  <pageSetup scale="91" fitToHeight="0"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Proposed Lecturer Rates 2023-24</vt:lpstr>
      <vt:lpstr>Dept. Criteria</vt:lpstr>
      <vt:lpstr>'Proposed Lecturer Rates 2023-24'!Print_Area</vt:lpstr>
    </vt:vector>
  </TitlesOfParts>
  <Company>Purdue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Swank</dc:creator>
  <cp:lastModifiedBy>Brown, Joy Rachelle</cp:lastModifiedBy>
  <cp:lastPrinted>2018-03-05T18:49:09Z</cp:lastPrinted>
  <dcterms:created xsi:type="dcterms:W3CDTF">2011-07-13T19:12:09Z</dcterms:created>
  <dcterms:modified xsi:type="dcterms:W3CDTF">2024-02-15T18:45:22Z</dcterms:modified>
</cp:coreProperties>
</file>